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Documents\Kinfo\xls journals\"/>
    </mc:Choice>
  </mc:AlternateContent>
  <xr:revisionPtr revIDLastSave="0" documentId="13_ncr:1_{ACED6B87-1624-40B9-B542-9DFD016B9DCE}" xr6:coauthVersionLast="46" xr6:coauthVersionMax="46" xr10:uidLastSave="{00000000-0000-0000-0000-000000000000}"/>
  <bookViews>
    <workbookView xWindow="-28800" yWindow="15960" windowWidth="29040" windowHeight="15840" activeTab="1" xr2:uid="{363AABF6-B5EE-40FA-90ED-D26B334CD991}"/>
  </bookViews>
  <sheets>
    <sheet name="Trades" sheetId="1" r:id="rId1"/>
    <sheet name="Dashboard" sheetId="4" r:id="rId2"/>
    <sheet name="Pivots" sheetId="2" r:id="rId3"/>
  </sheets>
  <definedNames>
    <definedName name="Slicer_Months1">#N/A</definedName>
    <definedName name="Slicer_Years1">#N/A</definedName>
    <definedName name="trades">Trades!$A$1:$AI$4999</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P5" i="1" s="1"/>
  <c r="P6" i="1" s="1"/>
  <c r="P7" i="1" s="1"/>
  <c r="P8" i="1" s="1"/>
  <c r="P9" i="1" s="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P99" i="1" s="1"/>
  <c r="P100" i="1" s="1"/>
  <c r="P101" i="1" s="1"/>
  <c r="P102" i="1" s="1"/>
  <c r="P103" i="1" s="1"/>
  <c r="P104" i="1" s="1"/>
  <c r="P105" i="1" s="1"/>
  <c r="P106" i="1" s="1"/>
  <c r="P107" i="1" s="1"/>
  <c r="P108" i="1" s="1"/>
  <c r="P109" i="1" s="1"/>
  <c r="P110" i="1" s="1"/>
  <c r="P111" i="1" s="1"/>
  <c r="P112" i="1" s="1"/>
  <c r="P113" i="1" s="1"/>
  <c r="P114" i="1" s="1"/>
  <c r="P115" i="1" s="1"/>
  <c r="P116" i="1" s="1"/>
  <c r="P117" i="1" s="1"/>
  <c r="P118" i="1" s="1"/>
  <c r="P119" i="1" s="1"/>
  <c r="P120" i="1" s="1"/>
  <c r="P121" i="1" s="1"/>
  <c r="P122" i="1" s="1"/>
  <c r="P123" i="1" s="1"/>
  <c r="P124" i="1" s="1"/>
  <c r="P125" i="1" s="1"/>
  <c r="P126" i="1" s="1"/>
  <c r="P127" i="1" s="1"/>
  <c r="P128" i="1" s="1"/>
  <c r="P129" i="1" s="1"/>
  <c r="P130" i="1" s="1"/>
  <c r="P131" i="1" s="1"/>
  <c r="P132" i="1" s="1"/>
  <c r="P133" i="1" s="1"/>
  <c r="P134" i="1" s="1"/>
  <c r="P135" i="1" s="1"/>
  <c r="P136" i="1" s="1"/>
  <c r="P137" i="1" s="1"/>
  <c r="P3" i="1"/>
  <c r="P2" i="1"/>
  <c r="M5" i="4"/>
  <c r="J5" i="4"/>
  <c r="D5" i="4"/>
  <c r="A5" i="4"/>
  <c r="G5" i="4"/>
</calcChain>
</file>

<file path=xl/sharedStrings.xml><?xml version="1.0" encoding="utf-8"?>
<sst xmlns="http://schemas.openxmlformats.org/spreadsheetml/2006/main" count="750" uniqueCount="472">
  <si>
    <t>id</t>
  </si>
  <si>
    <t>entryDate</t>
  </si>
  <si>
    <t>exitDate</t>
  </si>
  <si>
    <t>type</t>
  </si>
  <si>
    <t>symbol</t>
  </si>
  <si>
    <t>entryPrice</t>
  </si>
  <si>
    <t>exitPrice</t>
  </si>
  <si>
    <t>gainAmount</t>
  </si>
  <si>
    <t>quantity</t>
  </si>
  <si>
    <t>fees</t>
  </si>
  <si>
    <t>gainPercent</t>
  </si>
  <si>
    <t>win</t>
  </si>
  <si>
    <t>tradeCount</t>
  </si>
  <si>
    <t>entryDateTime</t>
  </si>
  <si>
    <t>exitDateTime</t>
  </si>
  <si>
    <t>LONG</t>
  </si>
  <si>
    <t>DKNG</t>
  </si>
  <si>
    <t>TTCF</t>
  </si>
  <si>
    <t>2020-12-22 00:00:00.000</t>
  </si>
  <si>
    <t>ZM</t>
  </si>
  <si>
    <t>2020-09-29 13:05:54.000</t>
  </si>
  <si>
    <t>2020-09-29 15:09:37.000</t>
  </si>
  <si>
    <t>SHORT</t>
  </si>
  <si>
    <t>TSLA</t>
  </si>
  <si>
    <t>2020-09-30 09:47:38.000</t>
  </si>
  <si>
    <t>2020-09-30 09:53:58.000</t>
  </si>
  <si>
    <t>PLL</t>
  </si>
  <si>
    <t>2020-09-30 10:10:08.000</t>
  </si>
  <si>
    <t>2020-09-30 10:25:24.000</t>
  </si>
  <si>
    <t>SHLL</t>
  </si>
  <si>
    <t>2020-09-30 13:07:52.000</t>
  </si>
  <si>
    <t>2020-09-30 13:10:07.000</t>
  </si>
  <si>
    <t>DDOG</t>
  </si>
  <si>
    <t>2020-09-30 13:05:40.000</t>
  </si>
  <si>
    <t>2020-09-30 13:37:10.000</t>
  </si>
  <si>
    <t>PLTR</t>
  </si>
  <si>
    <t>2020-09-30 13:40:13.000</t>
  </si>
  <si>
    <t>2020-09-30 13:40:32.000</t>
  </si>
  <si>
    <t>UVXY</t>
  </si>
  <si>
    <t>2020-09-30 14:44:07.000</t>
  </si>
  <si>
    <t>2020-09-30 15:15:31.000</t>
  </si>
  <si>
    <t>SQQQ</t>
  </si>
  <si>
    <t>2020-09-30 14:41:57.000</t>
  </si>
  <si>
    <t>2020-09-30 15:24:51.000</t>
  </si>
  <si>
    <t>2020-09-30 15:49:03.000</t>
  </si>
  <si>
    <t>2020-10-01 09:26:06.000</t>
  </si>
  <si>
    <t>2020-10-01 09:37:54.000</t>
  </si>
  <si>
    <t>2020-10-01 10:02:08.000</t>
  </si>
  <si>
    <t>WORK</t>
  </si>
  <si>
    <t>2020-10-01 10:49:22.000</t>
  </si>
  <si>
    <t>2020-10-01 15:54:21.000</t>
  </si>
  <si>
    <t>2020-10-02 11:58:36.000</t>
  </si>
  <si>
    <t>2020-10-02 12:12:32.000</t>
  </si>
  <si>
    <t>CVAC</t>
  </si>
  <si>
    <t>2020-09-30 12:18:48.000</t>
  </si>
  <si>
    <t>2020-10-02 12:55:12.000</t>
  </si>
  <si>
    <t>2020-10-02 13:54:51.000</t>
  </si>
  <si>
    <t>2020-10-02 15:03:07.000</t>
  </si>
  <si>
    <t>FEAC</t>
  </si>
  <si>
    <t>2020-10-01 10:25:49.000</t>
  </si>
  <si>
    <t>2020-10-02 15:45:48.000</t>
  </si>
  <si>
    <t>RKT</t>
  </si>
  <si>
    <t>2020-10-02 09:29:53.000</t>
  </si>
  <si>
    <t>2020-10-05 09:49:25.000</t>
  </si>
  <si>
    <t>NOVA</t>
  </si>
  <si>
    <t>2020-10-02 14:50:23.000</t>
  </si>
  <si>
    <t>2020-10-05 10:29:38.000</t>
  </si>
  <si>
    <t>HYLN</t>
  </si>
  <si>
    <t>2020-10-05 10:32:44.000</t>
  </si>
  <si>
    <t>2020-10-05 10:41:33.000</t>
  </si>
  <si>
    <t>NNOX</t>
  </si>
  <si>
    <t>2020-10-05 10:35:39.000</t>
  </si>
  <si>
    <t>2020-10-05 10:50:36.000</t>
  </si>
  <si>
    <t>CMPS</t>
  </si>
  <si>
    <t>2020-10-05 10:10:31.000</t>
  </si>
  <si>
    <t>2020-10-05 11:04:57.000</t>
  </si>
  <si>
    <t>SPWR</t>
  </si>
  <si>
    <t>2020-09-30 12:57:16.000</t>
  </si>
  <si>
    <t>2020-10-05 12:14:38.000</t>
  </si>
  <si>
    <t>WWR</t>
  </si>
  <si>
    <t>2020-10-02 15:19:21.000</t>
  </si>
  <si>
    <t>2020-10-05 14:03:08.000</t>
  </si>
  <si>
    <t>2020-10-05 12:54:58.000</t>
  </si>
  <si>
    <t>2020-10-05 15:57:19.000</t>
  </si>
  <si>
    <t>2020-10-06 10:19:34.000</t>
  </si>
  <si>
    <t>2020-10-06 10:28:29.000</t>
  </si>
  <si>
    <t>PECK</t>
  </si>
  <si>
    <t>2020-10-06 12:53:34.000</t>
  </si>
  <si>
    <t>2020-10-06 14:18:30.000</t>
  </si>
  <si>
    <t>2020-10-06 14:51:14.000</t>
  </si>
  <si>
    <t>2020-10-06 14:53:18.000</t>
  </si>
  <si>
    <t>2020-10-06 14:53:40.000</t>
  </si>
  <si>
    <t>2020-10-06 15:06:32.000</t>
  </si>
  <si>
    <t>2020-10-06 15:12:39.000</t>
  </si>
  <si>
    <t>2020-10-06 15:19:17.000</t>
  </si>
  <si>
    <t>BIGC</t>
  </si>
  <si>
    <t>2020-09-30 11:59:07.000</t>
  </si>
  <si>
    <t>2020-10-07 10:29:41.000</t>
  </si>
  <si>
    <t>CYRX</t>
  </si>
  <si>
    <t>2020-10-02 12:09:54.000</t>
  </si>
  <si>
    <t>2020-10-07 11:31:59.000</t>
  </si>
  <si>
    <t>2020-10-08 09:38:06.000</t>
  </si>
  <si>
    <t>2020-10-08 11:21:40.000</t>
  </si>
  <si>
    <t>GME</t>
  </si>
  <si>
    <t>2020-10-08 15:54:32.000</t>
  </si>
  <si>
    <t>2020-10-08 16:05:35.000</t>
  </si>
  <si>
    <t>VLDR</t>
  </si>
  <si>
    <t>2020-10-05 15:08:46.000</t>
  </si>
  <si>
    <t>2020-10-09 09:53:51.000</t>
  </si>
  <si>
    <t>2020-10-08 14:15:18.000</t>
  </si>
  <si>
    <t>2020-10-09 11:46:29.000</t>
  </si>
  <si>
    <t>SDGR</t>
  </si>
  <si>
    <t>2020-10-01 13:23:53.000</t>
  </si>
  <si>
    <t>2020-10-09 12:59:18.000</t>
  </si>
  <si>
    <t>NIU</t>
  </si>
  <si>
    <t>2020-10-09 09:24:00.000</t>
  </si>
  <si>
    <t>2020-10-09 14:31:50.000</t>
  </si>
  <si>
    <t>AUPH</t>
  </si>
  <si>
    <t>2020-10-06 10:40:44.000</t>
  </si>
  <si>
    <t>2020-10-09 14:32:41.000</t>
  </si>
  <si>
    <t>OSTK</t>
  </si>
  <si>
    <t>2020-10-08 19:37:52.000</t>
  </si>
  <si>
    <t>2020-10-09 14:48:50.000</t>
  </si>
  <si>
    <t>AXNX</t>
  </si>
  <si>
    <t>2020-10-06 10:29:55.000</t>
  </si>
  <si>
    <t>2020-10-09 15:51:25.000</t>
  </si>
  <si>
    <t>SAIL</t>
  </si>
  <si>
    <t>2020-10-01 11:11:35.000</t>
  </si>
  <si>
    <t>2020-10-12 14:27:25.000</t>
  </si>
  <si>
    <t>TGTX</t>
  </si>
  <si>
    <t>2020-10-06 11:18:52.000</t>
  </si>
  <si>
    <t>2020-10-13 09:42:13.000</t>
  </si>
  <si>
    <t>AXSM</t>
  </si>
  <si>
    <t>2020-09-30 09:56:36.000</t>
  </si>
  <si>
    <t>2020-10-13 12:04:35.000</t>
  </si>
  <si>
    <t>APPS</t>
  </si>
  <si>
    <t>2020-09-30 09:30:18.000</t>
  </si>
  <si>
    <t>2020-10-13 12:05:48.000</t>
  </si>
  <si>
    <t>CARG</t>
  </si>
  <si>
    <t>2020-10-08 14:58:30.000</t>
  </si>
  <si>
    <t>2020-10-14 10:34:22.000</t>
  </si>
  <si>
    <t>LTHM</t>
  </si>
  <si>
    <t>2020-09-30 12:28:01.000</t>
  </si>
  <si>
    <t>2020-10-14 13:21:49.000</t>
  </si>
  <si>
    <t>2020-10-09 15:51:41.000</t>
  </si>
  <si>
    <t>2020-10-14 15:53:46.000</t>
  </si>
  <si>
    <t>NIO</t>
  </si>
  <si>
    <t>2020-10-15 13:06:43.000</t>
  </si>
  <si>
    <t>2020-10-15 13:22:40.000</t>
  </si>
  <si>
    <t>2020-10-12 10:08:25.000</t>
  </si>
  <si>
    <t>2020-10-19 12:46:56.000</t>
  </si>
  <si>
    <t>2020-10-19 14:06:23.000</t>
  </si>
  <si>
    <t>2020-10-19 14:37:10.000</t>
  </si>
  <si>
    <t>ABB</t>
  </si>
  <si>
    <t>2020-10-19 12:19:17.000</t>
  </si>
  <si>
    <t>2020-10-20 15:56:43.000</t>
  </si>
  <si>
    <t>FLIR</t>
  </si>
  <si>
    <t>2020-10-19 12:35:31.000</t>
  </si>
  <si>
    <t>2020-10-21 12:10:06.000</t>
  </si>
  <si>
    <t>RTX</t>
  </si>
  <si>
    <t>2020-10-19 13:05:34.000</t>
  </si>
  <si>
    <t>2020-10-21 15:17:36.000</t>
  </si>
  <si>
    <t>Z</t>
  </si>
  <si>
    <t>2020-10-19 10:34:06.000</t>
  </si>
  <si>
    <t>2020-10-21 15:17:57.000</t>
  </si>
  <si>
    <t>AAL</t>
  </si>
  <si>
    <t>2020-10-20 14:53:48.000</t>
  </si>
  <si>
    <t>2020-10-21 15:18:18.000</t>
  </si>
  <si>
    <t>JE</t>
  </si>
  <si>
    <t>2020-10-09 10:48:00.000</t>
  </si>
  <si>
    <t>2020-10-21 15:21:34.000</t>
  </si>
  <si>
    <t>VERI</t>
  </si>
  <si>
    <t>2020-10-08 09:57:50.000</t>
  </si>
  <si>
    <t>2020-10-21 15:29:39.000</t>
  </si>
  <si>
    <t>TQQQ</t>
  </si>
  <si>
    <t>2020-10-22 10:50:35.000</t>
  </si>
  <si>
    <t>2020-10-22 10:51:16.000</t>
  </si>
  <si>
    <t>SNAP</t>
  </si>
  <si>
    <t>2020-10-21 14:14:43.000</t>
  </si>
  <si>
    <t>2020-10-22 10:59:36.000</t>
  </si>
  <si>
    <t>JKS</t>
  </si>
  <si>
    <t>2020-10-22 11:01:26.000</t>
  </si>
  <si>
    <t>2020-10-22 15:19:31.000</t>
  </si>
  <si>
    <t>FSLY</t>
  </si>
  <si>
    <t>2020-10-23 09:38:33.000</t>
  </si>
  <si>
    <t>2020-10-26 12:43:31.000</t>
  </si>
  <si>
    <t>2020-10-26 12:34:39.000</t>
  </si>
  <si>
    <t>2020-10-26 13:59:53.000</t>
  </si>
  <si>
    <t>AMD</t>
  </si>
  <si>
    <t>2020-10-27 09:57:29.000</t>
  </si>
  <si>
    <t>2020-10-28 09:56:12.000</t>
  </si>
  <si>
    <t>2020-10-28 10:05:31.000</t>
  </si>
  <si>
    <t>2020-10-28 10:50:11.000</t>
  </si>
  <si>
    <t>2020-10-29 13:35:36.000</t>
  </si>
  <si>
    <t>2020-10-29 13:54:36.000</t>
  </si>
  <si>
    <t>AAPL</t>
  </si>
  <si>
    <t>2020-10-29 16:33:34.000</t>
  </si>
  <si>
    <t>2020-10-29 16:40:05.000</t>
  </si>
  <si>
    <t>LI</t>
  </si>
  <si>
    <t>2020-10-29 14:10:40.000</t>
  </si>
  <si>
    <t>2020-10-30 09:40:12.000</t>
  </si>
  <si>
    <t>FB</t>
  </si>
  <si>
    <t>2020-10-30 09:33:18.000</t>
  </si>
  <si>
    <t>2020-10-30 10:01:13.000</t>
  </si>
  <si>
    <t>2020-10-30 09:34:25.000</t>
  </si>
  <si>
    <t>2020-10-30 10:22:28.000</t>
  </si>
  <si>
    <t>2020-10-30 10:03:46.000</t>
  </si>
  <si>
    <t>2020-10-30 11:03:57.000</t>
  </si>
  <si>
    <t>2020-10-30 10:56:59.000</t>
  </si>
  <si>
    <t>2020-10-30 11:47:05.000</t>
  </si>
  <si>
    <t>LMPX</t>
  </si>
  <si>
    <t>2020-10-19 14:12:05.000</t>
  </si>
  <si>
    <t>2020-10-30 11:51:32.000</t>
  </si>
  <si>
    <t>PIC</t>
  </si>
  <si>
    <t>2020-10-01 10:27:21.000</t>
  </si>
  <si>
    <t>2020-10-30 11:52:09.000</t>
  </si>
  <si>
    <t>GES</t>
  </si>
  <si>
    <t>2020-10-26 12:54:45.000</t>
  </si>
  <si>
    <t>2020-10-30 12:04:15.000</t>
  </si>
  <si>
    <t>2020-10-29 16:31:15.000</t>
  </si>
  <si>
    <t>2020-11-02 11:29:06.000</t>
  </si>
  <si>
    <t>2020-11-02 10:36:42.000</t>
  </si>
  <si>
    <t>2020-11-02 11:38:15.000</t>
  </si>
  <si>
    <t>PINS</t>
  </si>
  <si>
    <t>2020-10-30 09:53:01.000</t>
  </si>
  <si>
    <t>2020-11-05 11:07:31.000</t>
  </si>
  <si>
    <t>PTON</t>
  </si>
  <si>
    <t>2020-11-06 09:38:37.000</t>
  </si>
  <si>
    <t>2020-11-06 09:46:39.000</t>
  </si>
  <si>
    <t>2020-10-19 12:35:22.000</t>
  </si>
  <si>
    <t>2020-11-06 09:49:07.000</t>
  </si>
  <si>
    <t>2020-10-30 09:49:22.000</t>
  </si>
  <si>
    <t>2020-11-06 10:41:52.000</t>
  </si>
  <si>
    <t>2020-11-06 10:43:08.000</t>
  </si>
  <si>
    <t>2020-11-06 11:47:10.000</t>
  </si>
  <si>
    <t>2020-11-06 11:00:10.000</t>
  </si>
  <si>
    <t>2020-11-06 12:35:56.000</t>
  </si>
  <si>
    <t>2020-10-30 10:47:38.000</t>
  </si>
  <si>
    <t>2020-11-09 09:59:53.000</t>
  </si>
  <si>
    <t>BYND</t>
  </si>
  <si>
    <t>2020-11-09 13:37:15.000</t>
  </si>
  <si>
    <t>2020-11-09 16:04:56.000</t>
  </si>
  <si>
    <t>BABA</t>
  </si>
  <si>
    <t>2020-11-10 09:39:34.000</t>
  </si>
  <si>
    <t>2020-11-10 09:41:14.000</t>
  </si>
  <si>
    <t>JMIA</t>
  </si>
  <si>
    <t>2020-11-10 09:46:00.000</t>
  </si>
  <si>
    <t>2020-11-10 11:42:08.000</t>
  </si>
  <si>
    <t>XPEV</t>
  </si>
  <si>
    <t>2020-11-12 09:36:37.000</t>
  </si>
  <si>
    <t>2020-11-12 09:42:36.000</t>
  </si>
  <si>
    <t>TEVA</t>
  </si>
  <si>
    <t>2020-11-06 15:56:26.000</t>
  </si>
  <si>
    <t>2020-11-12 10:49:05.000</t>
  </si>
  <si>
    <t>2020-11-06 09:55:22.000</t>
  </si>
  <si>
    <t>2020-11-12 13:56:28.000</t>
  </si>
  <si>
    <t>2020-10-19 13:55:18.000</t>
  </si>
  <si>
    <t>2020-11-13 09:44:27.000</t>
  </si>
  <si>
    <t>2020-11-13 09:38:20.000</t>
  </si>
  <si>
    <t>2020-11-13 10:13:52.000</t>
  </si>
  <si>
    <t>WYNN</t>
  </si>
  <si>
    <t>2020-11-12 09:57:56.000</t>
  </si>
  <si>
    <t>2020-11-13 11:18:15.000</t>
  </si>
  <si>
    <t>JD</t>
  </si>
  <si>
    <t>2020-11-09 14:25:45.000</t>
  </si>
  <si>
    <t>2020-11-13 15:38:37.000</t>
  </si>
  <si>
    <t>2020-10-13 12:09:15.000</t>
  </si>
  <si>
    <t>2020-11-16 14:24:11.000</t>
  </si>
  <si>
    <t>2020-11-17 09:42:46.000</t>
  </si>
  <si>
    <t>2020-11-17 11:37:02.000</t>
  </si>
  <si>
    <t>2020-11-18 09:31:41.000</t>
  </si>
  <si>
    <t>2020-11-18 09:35:15.000</t>
  </si>
  <si>
    <t>2020-11-18 09:39:43.000</t>
  </si>
  <si>
    <t>2020-11-18 09:44:11.000</t>
  </si>
  <si>
    <t>SPY</t>
  </si>
  <si>
    <t>2020-11-18 14:27:03.000</t>
  </si>
  <si>
    <t>2020-11-18 14:35:02.000</t>
  </si>
  <si>
    <t>SEDG</t>
  </si>
  <si>
    <t>2020-11-02 12:37:33.000</t>
  </si>
  <si>
    <t>2020-11-18 15:54:42.000</t>
  </si>
  <si>
    <t>FUV</t>
  </si>
  <si>
    <t>2020-11-16 16:09:46.000</t>
  </si>
  <si>
    <t>2020-11-19 14:55:59.000</t>
  </si>
  <si>
    <t>2020-11-19 15:54:38.000</t>
  </si>
  <si>
    <t>2020-11-19 16:36:41.000</t>
  </si>
  <si>
    <t>SBE</t>
  </si>
  <si>
    <t>2020-11-23 10:19:58.000</t>
  </si>
  <si>
    <t>2020-11-23 10:37:10.000</t>
  </si>
  <si>
    <t>2020-11-24 09:46:35.000</t>
  </si>
  <si>
    <t>2020-11-25 09:33:04.000</t>
  </si>
  <si>
    <t>2020-10-06 15:07:36.000</t>
  </si>
  <si>
    <t>2020-11-27 09:47:11.000</t>
  </si>
  <si>
    <t>2020-11-27 11:45:50.000</t>
  </si>
  <si>
    <t>2020-11-27 11:56:56.000</t>
  </si>
  <si>
    <t>RUN</t>
  </si>
  <si>
    <t>2020-10-12 10:38:04.000</t>
  </si>
  <si>
    <t>2020-11-30 10:34:22.000</t>
  </si>
  <si>
    <t>MAXN</t>
  </si>
  <si>
    <t>2020-11-12 15:22:37.000</t>
  </si>
  <si>
    <t>2020-11-30 10:34:56.000</t>
  </si>
  <si>
    <t>2020-11-30 10:42:01.000</t>
  </si>
  <si>
    <t>2020-11-30 10:51:39.000</t>
  </si>
  <si>
    <t>2020-11-30 14:36:40.000</t>
  </si>
  <si>
    <t>2020-11-30 15:47:06.000</t>
  </si>
  <si>
    <t>CRSR</t>
  </si>
  <si>
    <t>2020-11-27 09:59:53.000</t>
  </si>
  <si>
    <t>2020-12-01 10:01:10.000</t>
  </si>
  <si>
    <t>QS</t>
  </si>
  <si>
    <t>2020-12-01 10:24:47.000</t>
  </si>
  <si>
    <t>2020-12-01 11:13:56.000</t>
  </si>
  <si>
    <t>2020-12-01 15:02:03.000</t>
  </si>
  <si>
    <t>2020-12-02 11:07:05.000</t>
  </si>
  <si>
    <t>2020-11-30 09:49:56.000</t>
  </si>
  <si>
    <t>2020-12-03 12:24:04.000</t>
  </si>
  <si>
    <t>2020-12-02 12:53:18.000</t>
  </si>
  <si>
    <t>2020-12-04 09:30:57.000</t>
  </si>
  <si>
    <t>2020-12-04 08:34:00.000</t>
  </si>
  <si>
    <t>2020-12-08 09:16:49.000</t>
  </si>
  <si>
    <t>GP</t>
  </si>
  <si>
    <t>2020-12-07 14:05:05.000</t>
  </si>
  <si>
    <t>2020-12-08 10:10:19.000</t>
  </si>
  <si>
    <t>LAZR</t>
  </si>
  <si>
    <t>2020-12-09 13:34:30.000</t>
  </si>
  <si>
    <t>2020-12-09 13:42:38.000</t>
  </si>
  <si>
    <t>CIIC</t>
  </si>
  <si>
    <t>2020-12-09 13:36:52.000</t>
  </si>
  <si>
    <t>2020-12-09 13:43:50.000</t>
  </si>
  <si>
    <t>LOAK</t>
  </si>
  <si>
    <t>2020-12-09 15:05:55.000</t>
  </si>
  <si>
    <t>2020-12-10 14:55:46.000</t>
  </si>
  <si>
    <t>2020-12-07 13:55:51.000</t>
  </si>
  <si>
    <t>2020-12-10 15:43:55.000</t>
  </si>
  <si>
    <t>BFT</t>
  </si>
  <si>
    <t>2020-12-09 15:28:00.000</t>
  </si>
  <si>
    <t>2020-12-11 10:04:01.000</t>
  </si>
  <si>
    <t>2020-12-09 10:32:51.000</t>
  </si>
  <si>
    <t>2020-12-14 14:26:44.000</t>
  </si>
  <si>
    <t>2020-12-14 10:16:36.000</t>
  </si>
  <si>
    <t>2020-12-15 13:30:28.000</t>
  </si>
  <si>
    <t>2020-12-14 12:32:02.000</t>
  </si>
  <si>
    <t>2020-12-15 14:43:53.000</t>
  </si>
  <si>
    <t>SPCE</t>
  </si>
  <si>
    <t>2020-12-15 12:10:54.000</t>
  </si>
  <si>
    <t>2020-12-16 10:01:21.000</t>
  </si>
  <si>
    <t>OZON</t>
  </si>
  <si>
    <t>2020-12-14 09:54:20.000</t>
  </si>
  <si>
    <t>2020-12-16 15:32:32.000</t>
  </si>
  <si>
    <t>2020-12-07 12:34:54.000</t>
  </si>
  <si>
    <t>2020-12-18 11:37:44.000</t>
  </si>
  <si>
    <t>2020-12-17 10:07:40.000</t>
  </si>
  <si>
    <t>2020-12-21 10:29:40.000</t>
  </si>
  <si>
    <t>2020-11-12 08:50:57.000</t>
  </si>
  <si>
    <t>MSTR</t>
  </si>
  <si>
    <t>2020-12-08 15:59:03.000</t>
  </si>
  <si>
    <t>2020-12-22 09:36:25.000</t>
  </si>
  <si>
    <t>SOLO</t>
  </si>
  <si>
    <t>2020-12-22 15:01:19.000</t>
  </si>
  <si>
    <t>2020-12-23 09:49:52.000</t>
  </si>
  <si>
    <t>PEIX</t>
  </si>
  <si>
    <t>2020-12-23 11:41:07.000</t>
  </si>
  <si>
    <t>2020-12-24 12:43:08.000</t>
  </si>
  <si>
    <t>HOG</t>
  </si>
  <si>
    <t>2020-12-18 11:09:23.000</t>
  </si>
  <si>
    <t>2020-12-29 12:46:00.000</t>
  </si>
  <si>
    <t>2021-01-04 13:28:41.000</t>
  </si>
  <si>
    <t>2021-01-04 15:33:39.000</t>
  </si>
  <si>
    <t>FUBO</t>
  </si>
  <si>
    <t>2020-12-31 13:56:03.000</t>
  </si>
  <si>
    <t>2021-01-05 09:01:38.000</t>
  </si>
  <si>
    <t>2021-01-04 09:06:15.000</t>
  </si>
  <si>
    <t>2021-01-05 09:49:02.000</t>
  </si>
  <si>
    <t>2021-01-05 15:54:40.000</t>
  </si>
  <si>
    <t>2021-01-05 15:54:47.000</t>
  </si>
  <si>
    <t>Extra2</t>
  </si>
  <si>
    <t>Extra3</t>
  </si>
  <si>
    <t>Extra4</t>
  </si>
  <si>
    <t>Extra5</t>
  </si>
  <si>
    <t>Extra6</t>
  </si>
  <si>
    <t>Extra7</t>
  </si>
  <si>
    <t>Extra8</t>
  </si>
  <si>
    <t>Extra9</t>
  </si>
  <si>
    <t>Extra10</t>
  </si>
  <si>
    <t>Extra11</t>
  </si>
  <si>
    <t>Extra12</t>
  </si>
  <si>
    <t>Extra13</t>
  </si>
  <si>
    <t>Extra14</t>
  </si>
  <si>
    <t>Extra15</t>
  </si>
  <si>
    <t>Extra16</t>
  </si>
  <si>
    <t>Extra17</t>
  </si>
  <si>
    <t>Extra18</t>
  </si>
  <si>
    <t>Extra19</t>
  </si>
  <si>
    <t>Extra20</t>
  </si>
  <si>
    <t>Row Labels</t>
  </si>
  <si>
    <t>Grand Total</t>
  </si>
  <si>
    <t>Sum of gainAmount</t>
  </si>
  <si>
    <t>29-sep</t>
  </si>
  <si>
    <t>30-sep</t>
  </si>
  <si>
    <t>01-okt</t>
  </si>
  <si>
    <t>02-okt</t>
  </si>
  <si>
    <t>05-okt</t>
  </si>
  <si>
    <t>06-okt</t>
  </si>
  <si>
    <t>07-okt</t>
  </si>
  <si>
    <t>08-okt</t>
  </si>
  <si>
    <t>09-okt</t>
  </si>
  <si>
    <t>12-okt</t>
  </si>
  <si>
    <t>13-okt</t>
  </si>
  <si>
    <t>14-okt</t>
  </si>
  <si>
    <t>15-okt</t>
  </si>
  <si>
    <t>19-okt</t>
  </si>
  <si>
    <t>20-okt</t>
  </si>
  <si>
    <t>21-okt</t>
  </si>
  <si>
    <t>22-okt</t>
  </si>
  <si>
    <t>26-okt</t>
  </si>
  <si>
    <t>28-okt</t>
  </si>
  <si>
    <t>29-okt</t>
  </si>
  <si>
    <t>30-okt</t>
  </si>
  <si>
    <t>02-nov</t>
  </si>
  <si>
    <t>05-nov</t>
  </si>
  <si>
    <t>06-nov</t>
  </si>
  <si>
    <t>09-nov</t>
  </si>
  <si>
    <t>10-nov</t>
  </si>
  <si>
    <t>12-nov</t>
  </si>
  <si>
    <t>13-nov</t>
  </si>
  <si>
    <t>16-nov</t>
  </si>
  <si>
    <t>17-nov</t>
  </si>
  <si>
    <t>18-nov</t>
  </si>
  <si>
    <t>19-nov</t>
  </si>
  <si>
    <t>23-nov</t>
  </si>
  <si>
    <t>25-nov</t>
  </si>
  <si>
    <t>27-nov</t>
  </si>
  <si>
    <t>30-nov</t>
  </si>
  <si>
    <t>01-dec</t>
  </si>
  <si>
    <t>02-dec</t>
  </si>
  <si>
    <t>03-dec</t>
  </si>
  <si>
    <t>04-dec</t>
  </si>
  <si>
    <t>08-dec</t>
  </si>
  <si>
    <t>09-dec</t>
  </si>
  <si>
    <t>10-dec</t>
  </si>
  <si>
    <t>11-dec</t>
  </si>
  <si>
    <t>14-dec</t>
  </si>
  <si>
    <t>15-dec</t>
  </si>
  <si>
    <t>16-dec</t>
  </si>
  <si>
    <t>18-dec</t>
  </si>
  <si>
    <t>21-dec</t>
  </si>
  <si>
    <t>22-dec</t>
  </si>
  <si>
    <t>23-dec</t>
  </si>
  <si>
    <t>24-dec</t>
  </si>
  <si>
    <t>29-dec</t>
  </si>
  <si>
    <t>04-jan</t>
  </si>
  <si>
    <t>05-jan</t>
  </si>
  <si>
    <t>Count of id</t>
  </si>
  <si>
    <t>accProfit</t>
  </si>
  <si>
    <t>Sum of accProfit</t>
  </si>
  <si>
    <t>Daily PnL</t>
  </si>
  <si>
    <t>Accumulated Profit</t>
  </si>
  <si>
    <t>Winning trades %</t>
  </si>
  <si>
    <t>Average of gainAmount</t>
  </si>
  <si>
    <t>Average of gainPercent</t>
  </si>
  <si>
    <t>Average gain in %</t>
  </si>
  <si>
    <t>Total profit</t>
  </si>
  <si>
    <t>Total trades</t>
  </si>
  <si>
    <t>Long/Short</t>
  </si>
  <si>
    <t>Wins</t>
  </si>
  <si>
    <t>Average gain / trade</t>
  </si>
  <si>
    <t>Avg gain / trade</t>
  </si>
  <si>
    <t>Avg gain / trade %</t>
  </si>
  <si>
    <t>PnL</t>
  </si>
  <si>
    <t>Total PnL</t>
  </si>
  <si>
    <t>Symbol</t>
  </si>
  <si>
    <t>Top symbols by PnL</t>
  </si>
  <si>
    <t>Top symbols by Gain %</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</si>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</sst>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Red]\-[$$-409]#,##0.00\ "/>
    <numFmt numFmtId="165" formatCode="[$$-409]#,##0;[Red][$$-409]#,##0"/>
    <numFmt numFmtId="166" formatCode="[$$-409]#,##0_ ;[Red]\-[$$-409]#,##0\ "/>
  </numFmts>
  <fonts count="4" x14ac:knownFonts="1">
    <font>
      <sz val="11"/>
      <color theme="1"/>
      <name val="Calibri"/>
      <family val="2"/>
      <scheme val="minor"/>
    </font>
    <font>
      <sz val="11"/>
      <color theme="1"/>
      <name val="Calibri"/>
      <family val="2"/>
      <scheme val="minor"/>
    </font>
    <font>
      <sz val="8"/>
      <name val="Calibri"/>
      <family val="2"/>
      <scheme val="minor"/>
    </font>
    <font>
      <b/>
      <sz val="36"/>
      <color theme="1"/>
      <name val="Calibri"/>
      <family val="2"/>
      <scheme val="minor"/>
    </font>
  </fonts>
  <fills count="5">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25">
    <xf numFmtId="0" fontId="0" fillId="0" borderId="0" xfId="0"/>
    <xf numFmtId="14" fontId="0" fillId="0" borderId="0" xfId="0" applyNumberFormat="1"/>
    <xf numFmtId="0" fontId="1" fillId="2" borderId="1" xfId="2" applyBorder="1"/>
    <xf numFmtId="164" fontId="1" fillId="2" borderId="1" xfId="2" applyNumberFormat="1" applyBorder="1"/>
    <xf numFmtId="164" fontId="0" fillId="0" borderId="0" xfId="0" applyNumberFormat="1"/>
    <xf numFmtId="0" fontId="1" fillId="3" borderId="1" xfId="3" applyBorder="1"/>
    <xf numFmtId="0" fontId="0" fillId="3" borderId="1" xfId="3" applyFont="1" applyBorder="1"/>
    <xf numFmtId="0" fontId="0" fillId="0" borderId="0" xfId="0" pivotButton="1"/>
    <xf numFmtId="0" fontId="0" fillId="0" borderId="0" xfId="0" applyAlignment="1">
      <alignment horizontal="left"/>
    </xf>
    <xf numFmtId="0" fontId="0" fillId="0" borderId="0" xfId="0" applyNumberFormat="1"/>
    <xf numFmtId="165" fontId="0" fillId="0" borderId="0" xfId="0" applyNumberFormat="1"/>
    <xf numFmtId="10" fontId="0" fillId="0" borderId="0" xfId="0" applyNumberFormat="1"/>
    <xf numFmtId="9" fontId="0" fillId="0" borderId="0" xfId="0" applyNumberFormat="1"/>
    <xf numFmtId="0" fontId="0" fillId="4" borderId="0" xfId="0" applyFill="1" applyBorder="1"/>
    <xf numFmtId="0" fontId="0" fillId="4" borderId="0" xfId="0" applyFill="1"/>
    <xf numFmtId="0" fontId="0" fillId="4" borderId="0" xfId="0" applyFill="1" applyAlignment="1"/>
    <xf numFmtId="0" fontId="0" fillId="4" borderId="0" xfId="0" applyFill="1" applyAlignment="1">
      <alignment horizontal="left"/>
    </xf>
    <xf numFmtId="164" fontId="0" fillId="4" borderId="0" xfId="0" applyNumberFormat="1" applyFill="1"/>
    <xf numFmtId="10" fontId="0" fillId="4" borderId="0" xfId="0" applyNumberFormat="1" applyFill="1"/>
    <xf numFmtId="0" fontId="0" fillId="4" borderId="1" xfId="0" applyFill="1" applyBorder="1" applyAlignment="1">
      <alignment horizontal="center"/>
    </xf>
    <xf numFmtId="10" fontId="3" fillId="4" borderId="0" xfId="1" applyNumberFormat="1" applyFont="1" applyFill="1" applyAlignment="1">
      <alignment horizontal="center"/>
    </xf>
    <xf numFmtId="0" fontId="3" fillId="4" borderId="0" xfId="0" applyFont="1" applyFill="1" applyAlignment="1">
      <alignment horizontal="center"/>
    </xf>
    <xf numFmtId="166" fontId="3" fillId="4" borderId="0" xfId="0" applyNumberFormat="1" applyFont="1" applyFill="1" applyAlignment="1">
      <alignment horizontal="center"/>
    </xf>
    <xf numFmtId="9" fontId="3" fillId="4" borderId="0" xfId="1" applyFont="1" applyFill="1" applyAlignment="1">
      <alignment horizontal="center"/>
    </xf>
    <xf numFmtId="164" fontId="3" fillId="4" borderId="0" xfId="0" applyNumberFormat="1" applyFont="1" applyFill="1" applyAlignment="1">
      <alignment horizontal="center"/>
    </xf>
  </cellXfs>
  <cellStyles count="4">
    <cellStyle name="60% - Accent1" xfId="2" builtinId="32"/>
    <cellStyle name="60% - Accent2" xfId="3" builtinId="36"/>
    <cellStyle name="Normal" xfId="0" builtinId="0"/>
    <cellStyle name="Percent" xfId="1" builtinId="5"/>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[Trading journal template.xlsx]Pivots!PivotTable1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E"/>
              <a:t>Daily PnL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Pivots!$B$2</c:f>
              <c:strCache>
                <c:ptCount val="1"/>
                <c:pt idx="0">
                  <c:v>Total</c:v>
                </c:pt>
              </c:strCache>
            </c:strRef>
          </c:tx>
          <c:spPr>
            <a:solidFill>
              <a:schemeClr val="accent6"/>
            </a:solidFill>
            <a:ln>
              <a:noFill/>
            </a:ln>
            <a:effectLst/>
          </c:spPr>
          <c:invertIfNegative val="0"/>
          <c:cat>
            <c:strRef>
              <c:f>Pivots!$A$3:$A$58</c:f>
              <c:strCache>
                <c:ptCount val="56"/>
                <c:pt idx="0">
                  <c:v>(blank)</c:v>
                </c:pt>
                <c:pt idx="1">
                  <c:v>04-jan</c:v>
                </c:pt>
                <c:pt idx="2">
                  <c:v>05-jan</c:v>
                </c:pt>
                <c:pt idx="3">
                  <c:v>29-sep</c:v>
                </c:pt>
                <c:pt idx="4">
                  <c:v>30-sep</c:v>
                </c:pt>
                <c:pt idx="5">
                  <c:v>01-okt</c:v>
                </c:pt>
                <c:pt idx="6">
                  <c:v>02-okt</c:v>
                </c:pt>
                <c:pt idx="7">
                  <c:v>05-okt</c:v>
                </c:pt>
                <c:pt idx="8">
                  <c:v>06-okt</c:v>
                </c:pt>
                <c:pt idx="9">
                  <c:v>07-okt</c:v>
                </c:pt>
                <c:pt idx="10">
                  <c:v>08-okt</c:v>
                </c:pt>
                <c:pt idx="11">
                  <c:v>09-okt</c:v>
                </c:pt>
                <c:pt idx="12">
                  <c:v>12-okt</c:v>
                </c:pt>
                <c:pt idx="13">
                  <c:v>13-okt</c:v>
                </c:pt>
                <c:pt idx="14">
                  <c:v>14-okt</c:v>
                </c:pt>
                <c:pt idx="15">
                  <c:v>15-okt</c:v>
                </c:pt>
                <c:pt idx="16">
                  <c:v>19-okt</c:v>
                </c:pt>
                <c:pt idx="17">
                  <c:v>20-okt</c:v>
                </c:pt>
                <c:pt idx="18">
                  <c:v>21-okt</c:v>
                </c:pt>
                <c:pt idx="19">
                  <c:v>22-okt</c:v>
                </c:pt>
                <c:pt idx="20">
                  <c:v>26-okt</c:v>
                </c:pt>
                <c:pt idx="21">
                  <c:v>28-okt</c:v>
                </c:pt>
                <c:pt idx="22">
                  <c:v>29-okt</c:v>
                </c:pt>
                <c:pt idx="23">
                  <c:v>30-okt</c:v>
                </c:pt>
                <c:pt idx="24">
                  <c:v>02-nov</c:v>
                </c:pt>
                <c:pt idx="25">
                  <c:v>05-nov</c:v>
                </c:pt>
                <c:pt idx="26">
                  <c:v>06-nov</c:v>
                </c:pt>
                <c:pt idx="27">
                  <c:v>09-nov</c:v>
                </c:pt>
                <c:pt idx="28">
                  <c:v>10-nov</c:v>
                </c:pt>
                <c:pt idx="29">
                  <c:v>12-nov</c:v>
                </c:pt>
                <c:pt idx="30">
                  <c:v>13-nov</c:v>
                </c:pt>
                <c:pt idx="31">
                  <c:v>16-nov</c:v>
                </c:pt>
                <c:pt idx="32">
                  <c:v>17-nov</c:v>
                </c:pt>
                <c:pt idx="33">
                  <c:v>18-nov</c:v>
                </c:pt>
                <c:pt idx="34">
                  <c:v>19-nov</c:v>
                </c:pt>
                <c:pt idx="35">
                  <c:v>23-nov</c:v>
                </c:pt>
                <c:pt idx="36">
                  <c:v>25-nov</c:v>
                </c:pt>
                <c:pt idx="37">
                  <c:v>27-nov</c:v>
                </c:pt>
                <c:pt idx="38">
                  <c:v>30-nov</c:v>
                </c:pt>
                <c:pt idx="39">
                  <c:v>01-dec</c:v>
                </c:pt>
                <c:pt idx="40">
                  <c:v>02-dec</c:v>
                </c:pt>
                <c:pt idx="41">
                  <c:v>03-dec</c:v>
                </c:pt>
                <c:pt idx="42">
                  <c:v>04-dec</c:v>
                </c:pt>
                <c:pt idx="43">
                  <c:v>08-dec</c:v>
                </c:pt>
                <c:pt idx="44">
                  <c:v>09-dec</c:v>
                </c:pt>
                <c:pt idx="45">
                  <c:v>10-dec</c:v>
                </c:pt>
                <c:pt idx="46">
                  <c:v>11-dec</c:v>
                </c:pt>
                <c:pt idx="47">
                  <c:v>14-dec</c:v>
                </c:pt>
                <c:pt idx="48">
                  <c:v>15-dec</c:v>
                </c:pt>
                <c:pt idx="49">
                  <c:v>16-dec</c:v>
                </c:pt>
                <c:pt idx="50">
                  <c:v>18-dec</c:v>
                </c:pt>
                <c:pt idx="51">
                  <c:v>21-dec</c:v>
                </c:pt>
                <c:pt idx="52">
                  <c:v>22-dec</c:v>
                </c:pt>
                <c:pt idx="53">
                  <c:v>23-dec</c:v>
                </c:pt>
                <c:pt idx="54">
                  <c:v>24-dec</c:v>
                </c:pt>
                <c:pt idx="55">
                  <c:v>29-dec</c:v>
                </c:pt>
              </c:strCache>
            </c:strRef>
          </c:cat>
          <c:val>
            <c:numRef>
              <c:f>Pivots!$B$3:$B$58</c:f>
              <c:numCache>
                <c:formatCode>[$$-409]#\ ##0;[Red][$$-409]#\ ##0</c:formatCode>
                <c:ptCount val="56"/>
                <c:pt idx="1">
                  <c:v>-2.98</c:v>
                </c:pt>
                <c:pt idx="2">
                  <c:v>-69.660800000000009</c:v>
                </c:pt>
                <c:pt idx="3">
                  <c:v>-98.397400000000005</c:v>
                </c:pt>
                <c:pt idx="4">
                  <c:v>19.187899999999999</c:v>
                </c:pt>
                <c:pt idx="5">
                  <c:v>0.3801000000000001</c:v>
                </c:pt>
                <c:pt idx="6">
                  <c:v>-15.334199999999999</c:v>
                </c:pt>
                <c:pt idx="7">
                  <c:v>155.1893</c:v>
                </c:pt>
                <c:pt idx="8">
                  <c:v>-21.046799999999998</c:v>
                </c:pt>
                <c:pt idx="9">
                  <c:v>50.362499999999997</c:v>
                </c:pt>
                <c:pt idx="10">
                  <c:v>5.4809999999999999</c:v>
                </c:pt>
                <c:pt idx="11">
                  <c:v>55.477500000000006</c:v>
                </c:pt>
                <c:pt idx="12">
                  <c:v>-4.76</c:v>
                </c:pt>
                <c:pt idx="13">
                  <c:v>80.577500000000001</c:v>
                </c:pt>
                <c:pt idx="14">
                  <c:v>9.5000999999999998</c:v>
                </c:pt>
                <c:pt idx="15">
                  <c:v>13.987</c:v>
                </c:pt>
                <c:pt idx="16">
                  <c:v>-58.998999999999995</c:v>
                </c:pt>
                <c:pt idx="17">
                  <c:v>-2.2063999999999999</c:v>
                </c:pt>
                <c:pt idx="18">
                  <c:v>-399.79129999999998</c:v>
                </c:pt>
                <c:pt idx="19">
                  <c:v>18.942700000000002</c:v>
                </c:pt>
                <c:pt idx="20">
                  <c:v>-1.2144000000000001</c:v>
                </c:pt>
                <c:pt idx="21">
                  <c:v>-5.63</c:v>
                </c:pt>
                <c:pt idx="22">
                  <c:v>-3.8810000000000002</c:v>
                </c:pt>
                <c:pt idx="23">
                  <c:v>-312.85110000000003</c:v>
                </c:pt>
                <c:pt idx="24">
                  <c:v>-16.7148</c:v>
                </c:pt>
                <c:pt idx="25">
                  <c:v>22.137</c:v>
                </c:pt>
                <c:pt idx="26">
                  <c:v>23.85240000000001</c:v>
                </c:pt>
                <c:pt idx="27">
                  <c:v>-205.1994</c:v>
                </c:pt>
                <c:pt idx="28">
                  <c:v>3.8499999999999996</c:v>
                </c:pt>
                <c:pt idx="29">
                  <c:v>51.171300000000002</c:v>
                </c:pt>
                <c:pt idx="30">
                  <c:v>-84.376200000000011</c:v>
                </c:pt>
                <c:pt idx="31">
                  <c:v>-14.067</c:v>
                </c:pt>
                <c:pt idx="32">
                  <c:v>-225.1027</c:v>
                </c:pt>
                <c:pt idx="33">
                  <c:v>-105.0569</c:v>
                </c:pt>
                <c:pt idx="34">
                  <c:v>174.69</c:v>
                </c:pt>
                <c:pt idx="35">
                  <c:v>10.02</c:v>
                </c:pt>
                <c:pt idx="36">
                  <c:v>25.510999999999999</c:v>
                </c:pt>
                <c:pt idx="37">
                  <c:v>-15.975199999999999</c:v>
                </c:pt>
                <c:pt idx="38">
                  <c:v>224.73099999999997</c:v>
                </c:pt>
                <c:pt idx="39">
                  <c:v>14.39</c:v>
                </c:pt>
                <c:pt idx="40">
                  <c:v>33.795000000000002</c:v>
                </c:pt>
                <c:pt idx="41">
                  <c:v>59.689</c:v>
                </c:pt>
                <c:pt idx="42">
                  <c:v>23.185500000000001</c:v>
                </c:pt>
                <c:pt idx="43">
                  <c:v>8.9950999999999972</c:v>
                </c:pt>
                <c:pt idx="44">
                  <c:v>7.8071999999999999</c:v>
                </c:pt>
                <c:pt idx="45">
                  <c:v>82.014399999999995</c:v>
                </c:pt>
                <c:pt idx="46">
                  <c:v>13.591200000000001</c:v>
                </c:pt>
                <c:pt idx="47">
                  <c:v>3.9923999999999999</c:v>
                </c:pt>
                <c:pt idx="48">
                  <c:v>59.149100000000004</c:v>
                </c:pt>
                <c:pt idx="49">
                  <c:v>34.288800000000002</c:v>
                </c:pt>
                <c:pt idx="50">
                  <c:v>97.238699999999994</c:v>
                </c:pt>
                <c:pt idx="51">
                  <c:v>21.263500000000001</c:v>
                </c:pt>
                <c:pt idx="52">
                  <c:v>1230.1633000000002</c:v>
                </c:pt>
                <c:pt idx="53">
                  <c:v>-32.909999999999997</c:v>
                </c:pt>
                <c:pt idx="54">
                  <c:v>-38.935000000000002</c:v>
                </c:pt>
                <c:pt idx="55">
                  <c:v>12.5565</c:v>
                </c:pt>
              </c:numCache>
            </c:numRef>
          </c:val>
          <c:extLst>
            <c:ext xmlns:c16="http://schemas.microsoft.com/office/drawing/2014/chart" uri="{C3380CC4-5D6E-409C-BE32-E72D297353CC}">
              <c16:uniqueId val="{00000005-C537-47A8-A3A9-F8F8A97C50BE}"/>
            </c:ext>
          </c:extLst>
        </c:ser>
        <c:dLbls>
          <c:showLegendKey val="0"/>
          <c:showVal val="0"/>
          <c:showCatName val="0"/>
          <c:showSerName val="0"/>
          <c:showPercent val="0"/>
          <c:showBubbleSize val="0"/>
        </c:dLbls>
        <c:gapWidth val="219"/>
        <c:axId val="1686686032"/>
        <c:axId val="1686686448"/>
      </c:barChart>
      <c:catAx>
        <c:axId val="168668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86686448"/>
        <c:crosses val="autoZero"/>
        <c:auto val="1"/>
        <c:lblAlgn val="ctr"/>
        <c:lblOffset val="100"/>
        <c:noMultiLvlLbl val="0"/>
      </c:catAx>
      <c:valAx>
        <c:axId val="1686686448"/>
        <c:scaling>
          <c:orientation val="minMax"/>
        </c:scaling>
        <c:delete val="0"/>
        <c:axPos val="l"/>
        <c:numFmt formatCode="[$$-409]#\ ##0;[Red][$$-409]#\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86686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[Trading journal template.xlsx]Pivots!PivotTable3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E"/>
              <a:t>Accumulated profit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Pivots!$E$2</c:f>
              <c:strCache>
                <c:ptCount val="1"/>
                <c:pt idx="0">
                  <c:v>Total</c:v>
                </c:pt>
              </c:strCache>
            </c:strRef>
          </c:tx>
          <c:spPr>
            <a:ln w="28575" cap="rnd">
              <a:solidFill>
                <a:schemeClr val="accent2"/>
              </a:solidFill>
              <a:round/>
            </a:ln>
            <a:effectLst/>
          </c:spPr>
          <c:marker>
            <c:symbol val="none"/>
          </c:marker>
          <c:cat>
            <c:strRef>
              <c:f>Pivots!$D$3:$D$59</c:f>
              <c:strCache>
                <c:ptCount val="56"/>
                <c:pt idx="0">
                  <c:v>(blank)</c:v>
                </c:pt>
                <c:pt idx="1">
                  <c:v>04-jan</c:v>
                </c:pt>
                <c:pt idx="2">
                  <c:v>05-jan</c:v>
                </c:pt>
                <c:pt idx="3">
                  <c:v>29-sep</c:v>
                </c:pt>
                <c:pt idx="4">
                  <c:v>30-sep</c:v>
                </c:pt>
                <c:pt idx="5">
                  <c:v>01-okt</c:v>
                </c:pt>
                <c:pt idx="6">
                  <c:v>02-okt</c:v>
                </c:pt>
                <c:pt idx="7">
                  <c:v>05-okt</c:v>
                </c:pt>
                <c:pt idx="8">
                  <c:v>06-okt</c:v>
                </c:pt>
                <c:pt idx="9">
                  <c:v>07-okt</c:v>
                </c:pt>
                <c:pt idx="10">
                  <c:v>08-okt</c:v>
                </c:pt>
                <c:pt idx="11">
                  <c:v>09-okt</c:v>
                </c:pt>
                <c:pt idx="12">
                  <c:v>12-okt</c:v>
                </c:pt>
                <c:pt idx="13">
                  <c:v>13-okt</c:v>
                </c:pt>
                <c:pt idx="14">
                  <c:v>14-okt</c:v>
                </c:pt>
                <c:pt idx="15">
                  <c:v>15-okt</c:v>
                </c:pt>
                <c:pt idx="16">
                  <c:v>19-okt</c:v>
                </c:pt>
                <c:pt idx="17">
                  <c:v>20-okt</c:v>
                </c:pt>
                <c:pt idx="18">
                  <c:v>21-okt</c:v>
                </c:pt>
                <c:pt idx="19">
                  <c:v>22-okt</c:v>
                </c:pt>
                <c:pt idx="20">
                  <c:v>26-okt</c:v>
                </c:pt>
                <c:pt idx="21">
                  <c:v>28-okt</c:v>
                </c:pt>
                <c:pt idx="22">
                  <c:v>29-okt</c:v>
                </c:pt>
                <c:pt idx="23">
                  <c:v>30-okt</c:v>
                </c:pt>
                <c:pt idx="24">
                  <c:v>02-nov</c:v>
                </c:pt>
                <c:pt idx="25">
                  <c:v>05-nov</c:v>
                </c:pt>
                <c:pt idx="26">
                  <c:v>06-nov</c:v>
                </c:pt>
                <c:pt idx="27">
                  <c:v>09-nov</c:v>
                </c:pt>
                <c:pt idx="28">
                  <c:v>10-nov</c:v>
                </c:pt>
                <c:pt idx="29">
                  <c:v>12-nov</c:v>
                </c:pt>
                <c:pt idx="30">
                  <c:v>13-nov</c:v>
                </c:pt>
                <c:pt idx="31">
                  <c:v>16-nov</c:v>
                </c:pt>
                <c:pt idx="32">
                  <c:v>17-nov</c:v>
                </c:pt>
                <c:pt idx="33">
                  <c:v>18-nov</c:v>
                </c:pt>
                <c:pt idx="34">
                  <c:v>19-nov</c:v>
                </c:pt>
                <c:pt idx="35">
                  <c:v>23-nov</c:v>
                </c:pt>
                <c:pt idx="36">
                  <c:v>25-nov</c:v>
                </c:pt>
                <c:pt idx="37">
                  <c:v>27-nov</c:v>
                </c:pt>
                <c:pt idx="38">
                  <c:v>30-nov</c:v>
                </c:pt>
                <c:pt idx="39">
                  <c:v>01-dec</c:v>
                </c:pt>
                <c:pt idx="40">
                  <c:v>02-dec</c:v>
                </c:pt>
                <c:pt idx="41">
                  <c:v>03-dec</c:v>
                </c:pt>
                <c:pt idx="42">
                  <c:v>04-dec</c:v>
                </c:pt>
                <c:pt idx="43">
                  <c:v>08-dec</c:v>
                </c:pt>
                <c:pt idx="44">
                  <c:v>09-dec</c:v>
                </c:pt>
                <c:pt idx="45">
                  <c:v>10-dec</c:v>
                </c:pt>
                <c:pt idx="46">
                  <c:v>11-dec</c:v>
                </c:pt>
                <c:pt idx="47">
                  <c:v>14-dec</c:v>
                </c:pt>
                <c:pt idx="48">
                  <c:v>15-dec</c:v>
                </c:pt>
                <c:pt idx="49">
                  <c:v>16-dec</c:v>
                </c:pt>
                <c:pt idx="50">
                  <c:v>18-dec</c:v>
                </c:pt>
                <c:pt idx="51">
                  <c:v>21-dec</c:v>
                </c:pt>
                <c:pt idx="52">
                  <c:v>22-dec</c:v>
                </c:pt>
                <c:pt idx="53">
                  <c:v>23-dec</c:v>
                </c:pt>
                <c:pt idx="54">
                  <c:v>24-dec</c:v>
                </c:pt>
                <c:pt idx="55">
                  <c:v>29-dec</c:v>
                </c:pt>
              </c:strCache>
            </c:strRef>
          </c:cat>
          <c:val>
            <c:numRef>
              <c:f>Pivots!$E$3:$E$59</c:f>
              <c:numCache>
                <c:formatCode>[$$-409]#\ ##0;[Red][$$-409]#\ ##0</c:formatCode>
                <c:ptCount val="56"/>
                <c:pt idx="1">
                  <c:v>981.73919999999987</c:v>
                </c:pt>
                <c:pt idx="2">
                  <c:v>2828.7006999999994</c:v>
                </c:pt>
                <c:pt idx="3">
                  <c:v>-98.397400000000005</c:v>
                </c:pt>
                <c:pt idx="4">
                  <c:v>-640.02200000000016</c:v>
                </c:pt>
                <c:pt idx="5">
                  <c:v>-248.14830000000001</c:v>
                </c:pt>
                <c:pt idx="6">
                  <c:v>-356.83780000000007</c:v>
                </c:pt>
                <c:pt idx="7">
                  <c:v>-248.27220000000028</c:v>
                </c:pt>
                <c:pt idx="8">
                  <c:v>211.01249999999982</c:v>
                </c:pt>
                <c:pt idx="9">
                  <c:v>143.90029999999993</c:v>
                </c:pt>
                <c:pt idx="10">
                  <c:v>184.61379999999994</c:v>
                </c:pt>
                <c:pt idx="11">
                  <c:v>932.53669999999977</c:v>
                </c:pt>
                <c:pt idx="12">
                  <c:v>146.53989999999999</c:v>
                </c:pt>
                <c:pt idx="13">
                  <c:v>559.82819999999992</c:v>
                </c:pt>
                <c:pt idx="14">
                  <c:v>705.79809999999998</c:v>
                </c:pt>
                <c:pt idx="15">
                  <c:v>250.60449999999997</c:v>
                </c:pt>
                <c:pt idx="16">
                  <c:v>381.79099999999994</c:v>
                </c:pt>
                <c:pt idx="17">
                  <c:v>189.39909999999998</c:v>
                </c:pt>
                <c:pt idx="18">
                  <c:v>343.65809999999976</c:v>
                </c:pt>
                <c:pt idx="19">
                  <c:v>-601.99340000000007</c:v>
                </c:pt>
                <c:pt idx="20">
                  <c:v>-382.9978000000001</c:v>
                </c:pt>
                <c:pt idx="21">
                  <c:v>-396.95780000000008</c:v>
                </c:pt>
                <c:pt idx="22">
                  <c:v>-402.40980000000008</c:v>
                </c:pt>
                <c:pt idx="23">
                  <c:v>-2797.9645</c:v>
                </c:pt>
                <c:pt idx="24">
                  <c:v>-1053.5839999999998</c:v>
                </c:pt>
                <c:pt idx="25">
                  <c:v>-509.60379999999992</c:v>
                </c:pt>
                <c:pt idx="26">
                  <c:v>-2333.1793999999995</c:v>
                </c:pt>
                <c:pt idx="27">
                  <c:v>-1280.5971999999997</c:v>
                </c:pt>
                <c:pt idx="28">
                  <c:v>-1382.7215999999996</c:v>
                </c:pt>
                <c:pt idx="29">
                  <c:v>-2055.2385999999997</c:v>
                </c:pt>
                <c:pt idx="30">
                  <c:v>-3193.5587999999993</c:v>
                </c:pt>
                <c:pt idx="31">
                  <c:v>-734.3726999999999</c:v>
                </c:pt>
                <c:pt idx="32">
                  <c:v>-959.47539999999992</c:v>
                </c:pt>
                <c:pt idx="33">
                  <c:v>-4175.6909999999998</c:v>
                </c:pt>
                <c:pt idx="34">
                  <c:v>-1777.3046000000004</c:v>
                </c:pt>
                <c:pt idx="35">
                  <c:v>-879.82230000000015</c:v>
                </c:pt>
                <c:pt idx="36">
                  <c:v>-854.31130000000019</c:v>
                </c:pt>
                <c:pt idx="37">
                  <c:v>-1751.1940000000004</c:v>
                </c:pt>
                <c:pt idx="38">
                  <c:v>-2864.1790000000005</c:v>
                </c:pt>
                <c:pt idx="39">
                  <c:v>-1277.9760000000001</c:v>
                </c:pt>
                <c:pt idx="40">
                  <c:v>-597.37050000000011</c:v>
                </c:pt>
                <c:pt idx="41">
                  <c:v>-537.68150000000014</c:v>
                </c:pt>
                <c:pt idx="42">
                  <c:v>-514.49600000000009</c:v>
                </c:pt>
                <c:pt idx="43">
                  <c:v>-994.96740000000023</c:v>
                </c:pt>
                <c:pt idx="44">
                  <c:v>-1003.3734000000003</c:v>
                </c:pt>
                <c:pt idx="45">
                  <c:v>-899.83700000000022</c:v>
                </c:pt>
                <c:pt idx="46">
                  <c:v>-402.08810000000011</c:v>
                </c:pt>
                <c:pt idx="47">
                  <c:v>-398.09570000000014</c:v>
                </c:pt>
                <c:pt idx="48">
                  <c:v>-720.28320000000031</c:v>
                </c:pt>
                <c:pt idx="49">
                  <c:v>-633.44160000000034</c:v>
                </c:pt>
                <c:pt idx="50">
                  <c:v>-207.41910000000018</c:v>
                </c:pt>
                <c:pt idx="51">
                  <c:v>-186.15560000000019</c:v>
                </c:pt>
                <c:pt idx="52">
                  <c:v>1950.1425999999997</c:v>
                </c:pt>
                <c:pt idx="53">
                  <c:v>1011.0976999999999</c:v>
                </c:pt>
                <c:pt idx="54">
                  <c:v>972.16269999999986</c:v>
                </c:pt>
                <c:pt idx="55">
                  <c:v>984.71919999999989</c:v>
                </c:pt>
              </c:numCache>
            </c:numRef>
          </c:val>
          <c:smooth val="0"/>
          <c:extLst>
            <c:ext xmlns:c16="http://schemas.microsoft.com/office/drawing/2014/chart" uri="{C3380CC4-5D6E-409C-BE32-E72D297353CC}">
              <c16:uniqueId val="{00000000-6702-42CC-9C59-BE2BD172D858}"/>
            </c:ext>
          </c:extLst>
        </c:ser>
        <c:dLbls>
          <c:showLegendKey val="0"/>
          <c:showVal val="0"/>
          <c:showCatName val="0"/>
          <c:showSerName val="0"/>
          <c:showPercent val="0"/>
          <c:showBubbleSize val="0"/>
        </c:dLbls>
        <c:smooth val="0"/>
        <c:axId val="1681913232"/>
        <c:axId val="1681920304"/>
      </c:lineChart>
      <c:catAx>
        <c:axId val="168191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81920304"/>
        <c:crosses val="autoZero"/>
        <c:auto val="1"/>
        <c:lblAlgn val="ctr"/>
        <c:lblOffset val="100"/>
        <c:noMultiLvlLbl val="0"/>
      </c:catAx>
      <c:valAx>
        <c:axId val="1681920304"/>
        <c:scaling>
          <c:orientation val="minMax"/>
        </c:scaling>
        <c:delete val="0"/>
        <c:axPos val="l"/>
        <c:numFmt formatCode="[$$-409]#\ ##0;[Red][$$-409]#\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81913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[Trading journal template.xlsx]Pivots!PivotTable10</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E"/>
              <a:t>Long / Short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Pivots!$S$2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A2-4738-8811-4D641A872F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A2-4738-8811-4D641A872FBF}"/>
              </c:ext>
            </c:extLst>
          </c:dPt>
          <c:cat>
            <c:strRef>
              <c:f>Pivots!$R$3:$R$5</c:f>
              <c:strCache>
                <c:ptCount val="2"/>
                <c:pt idx="0">
                  <c:v>LONG</c:v>
                </c:pt>
                <c:pt idx="1">
                  <c:v>SHORT</c:v>
                </c:pt>
              </c:strCache>
            </c:strRef>
          </c:cat>
          <c:val>
            <c:numRef>
              <c:f>Pivots!$S$3:$S$5</c:f>
              <c:numCache>
                <c:formatCode>0%</c:formatCode>
                <c:ptCount val="2"/>
                <c:pt idx="0">
                  <c:v>0.96323529411764708</c:v>
                </c:pt>
                <c:pt idx="1">
                  <c:v>3.6764705882352942E-2</c:v>
                </c:pt>
              </c:numCache>
            </c:numRef>
          </c:val>
          <c:extLst>
            <c:ext xmlns:c16="http://schemas.microsoft.com/office/drawing/2014/chart" uri="{C3380CC4-5D6E-409C-BE32-E72D297353CC}">
              <c16:uniqueId val="{00000004-E9A2-4738-8811-4D641A872F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1653</xdr:rowOff>
    </xdr:from>
    <xdr:to>
      <xdr:col>15</xdr:col>
      <xdr:colOff>0</xdr:colOff>
      <xdr:row>35</xdr:row>
      <xdr:rowOff>180975</xdr:rowOff>
    </xdr:to>
    <xdr:graphicFrame macro="">
      <xdr:nvGraphicFramePr>
        <xdr:cNvPr id="2" name="Chart 1">
          <a:extLst>
            <a:ext uri="{FF2B5EF4-FFF2-40B4-BE49-F238E27FC236}">
              <a16:creationId xmlns:a16="http://schemas.microsoft.com/office/drawing/2014/main" id="{C49C99E8-1092-4429-B77C-7F6A9A5B7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xdr:row>
      <xdr:rowOff>0</xdr:rowOff>
    </xdr:from>
    <xdr:to>
      <xdr:col>11</xdr:col>
      <xdr:colOff>600075</xdr:colOff>
      <xdr:row>21</xdr:row>
      <xdr:rowOff>186447</xdr:rowOff>
    </xdr:to>
    <xdr:graphicFrame macro="">
      <xdr:nvGraphicFramePr>
        <xdr:cNvPr id="3" name="Chart 2">
          <a:extLst>
            <a:ext uri="{FF2B5EF4-FFF2-40B4-BE49-F238E27FC236}">
              <a16:creationId xmlns:a16="http://schemas.microsoft.com/office/drawing/2014/main" id="{D20D6A9F-A95A-4E3B-8255-BE3EB463E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5</xdr:col>
      <xdr:colOff>381000</xdr:colOff>
      <xdr:row>1</xdr:row>
      <xdr:rowOff>187500</xdr:rowOff>
    </xdr:to>
    <mc:AlternateContent xmlns:mc="http://schemas.openxmlformats.org/markup-compatibility/2006" xmlns:a14="http://schemas.microsoft.com/office/drawing/2010/main">
      <mc:Choice Requires="a14">
        <xdr:graphicFrame macro="">
          <xdr:nvGraphicFramePr>
            <xdr:cNvPr id="4" name="Years 1">
              <a:extLst>
                <a:ext uri="{FF2B5EF4-FFF2-40B4-BE49-F238E27FC236}">
                  <a16:creationId xmlns:a16="http://schemas.microsoft.com/office/drawing/2014/main" id="{6082732F-D04A-4A88-B7DC-C044A18B9DF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Years 1"/>
            </a:graphicData>
          </a:graphic>
        </xdr:graphicFrame>
      </mc:Choice>
      <mc:Fallback xmlns="">
        <xdr:sp macro="" textlink="">
          <xdr:nvSpPr>
            <xdr:cNvPr id="0" name=""/>
            <xdr:cNvSpPr>
              <a:spLocks noTextEdit="1"/>
            </xdr:cNvSpPr>
          </xdr:nvSpPr>
          <xdr:spPr>
            <a:xfrm>
              <a:off x="0" y="0"/>
              <a:ext cx="3429000" cy="37800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380999</xdr:colOff>
      <xdr:row>0</xdr:row>
      <xdr:rowOff>0</xdr:rowOff>
    </xdr:from>
    <xdr:to>
      <xdr:col>21</xdr:col>
      <xdr:colOff>5862</xdr:colOff>
      <xdr:row>1</xdr:row>
      <xdr:rowOff>187500</xdr:rowOff>
    </xdr:to>
    <mc:AlternateContent xmlns:mc="http://schemas.openxmlformats.org/markup-compatibility/2006" xmlns:a14="http://schemas.microsoft.com/office/drawing/2010/main">
      <mc:Choice Requires="a14">
        <xdr:graphicFrame macro="">
          <xdr:nvGraphicFramePr>
            <xdr:cNvPr id="5" name="Months 1">
              <a:extLst>
                <a:ext uri="{FF2B5EF4-FFF2-40B4-BE49-F238E27FC236}">
                  <a16:creationId xmlns:a16="http://schemas.microsoft.com/office/drawing/2014/main" id="{672C50D4-296F-4F85-B9B0-11A4BFCA5C3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nths 1"/>
            </a:graphicData>
          </a:graphic>
        </xdr:graphicFrame>
      </mc:Choice>
      <mc:Fallback xmlns="">
        <xdr:sp macro="" textlink="">
          <xdr:nvSpPr>
            <xdr:cNvPr id="0" name=""/>
            <xdr:cNvSpPr>
              <a:spLocks noTextEdit="1"/>
            </xdr:cNvSpPr>
          </xdr:nvSpPr>
          <xdr:spPr>
            <a:xfrm>
              <a:off x="3428999" y="0"/>
              <a:ext cx="10597663" cy="37800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600077</xdr:colOff>
      <xdr:row>8</xdr:row>
      <xdr:rowOff>0</xdr:rowOff>
    </xdr:from>
    <xdr:to>
      <xdr:col>15</xdr:col>
      <xdr:colOff>1</xdr:colOff>
      <xdr:row>22</xdr:row>
      <xdr:rowOff>0</xdr:rowOff>
    </xdr:to>
    <xdr:graphicFrame macro="">
      <xdr:nvGraphicFramePr>
        <xdr:cNvPr id="7" name="Chart 6">
          <a:extLst>
            <a:ext uri="{FF2B5EF4-FFF2-40B4-BE49-F238E27FC236}">
              <a16:creationId xmlns:a16="http://schemas.microsoft.com/office/drawing/2014/main" id="{03EC6505-9673-4BE9-8DA2-98F04AC9D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do" refreshedDate="44204.35620775463" createdVersion="6" refreshedVersion="6" minRefreshableVersion="3" recordCount="137" xr:uid="{7337B469-D6CB-4977-97A1-5E573214C9B8}">
  <cacheSource type="worksheet">
    <worksheetSource name="trades"/>
  </cacheSource>
  <cacheFields count="37">
    <cacheField name="id" numFmtId="0">
      <sharedItems containsString="0" containsBlank="1" containsNumber="1" containsInteger="1" minValue="1" maxValue="136"/>
    </cacheField>
    <cacheField name="entryDate" numFmtId="0">
      <sharedItems containsNonDate="0" containsDate="1" containsString="0" containsBlank="1" minDate="2020-09-29T00:00:00" maxDate="2021-01-06T00:00:00"/>
    </cacheField>
    <cacheField name="exitDate" numFmtId="0">
      <sharedItems containsNonDate="0" containsDate="1" containsString="0" containsBlank="1" minDate="2020-09-29T00:00:00" maxDate="2021-01-06T00:00:00" count="56">
        <d v="2020-09-29T00:00:00"/>
        <d v="2020-09-30T00:00:00"/>
        <d v="2020-10-01T00:00:00"/>
        <d v="2020-10-02T00:00:00"/>
        <d v="2020-10-05T00:00:00"/>
        <d v="2020-10-06T00:00:00"/>
        <d v="2020-10-07T00:00:00"/>
        <d v="2020-10-08T00:00:00"/>
        <d v="2020-10-09T00:00:00"/>
        <d v="2020-10-12T00:00:00"/>
        <d v="2020-10-13T00:00:00"/>
        <d v="2020-10-14T00:00:00"/>
        <d v="2020-10-15T00:00:00"/>
        <d v="2020-10-19T00:00:00"/>
        <d v="2020-10-20T00:00:00"/>
        <d v="2020-10-21T00:00:00"/>
        <d v="2020-10-22T00:00:00"/>
        <d v="2020-10-26T00:00:00"/>
        <d v="2020-10-28T00:00:00"/>
        <d v="2020-10-29T00:00:00"/>
        <d v="2020-10-30T00:00:00"/>
        <d v="2020-11-02T00:00:00"/>
        <d v="2020-11-05T00:00:00"/>
        <d v="2020-11-06T00:00:00"/>
        <d v="2020-11-09T00:00:00"/>
        <d v="2020-11-10T00:00:00"/>
        <d v="2020-11-12T00:00:00"/>
        <d v="2020-11-13T00:00:00"/>
        <d v="2020-11-16T00:00:00"/>
        <d v="2020-11-17T00:00:00"/>
        <d v="2020-11-18T00:00:00"/>
        <d v="2020-11-19T00:00:00"/>
        <d v="2020-11-23T00:00:00"/>
        <d v="2020-11-25T00:00:00"/>
        <d v="2020-11-27T00:00:00"/>
        <d v="2020-11-30T00:00:00"/>
        <d v="2020-12-01T00:00:00"/>
        <d v="2020-12-02T00:00:00"/>
        <d v="2020-12-03T00:00:00"/>
        <d v="2020-12-04T00:00:00"/>
        <d v="2020-12-08T00:00:00"/>
        <d v="2020-12-09T00:00:00"/>
        <d v="2020-12-10T00:00:00"/>
        <d v="2020-12-11T00:00:00"/>
        <d v="2020-12-14T00:00:00"/>
        <d v="2020-12-15T00:00:00"/>
        <d v="2020-12-16T00:00:00"/>
        <d v="2020-12-18T00:00:00"/>
        <d v="2020-12-21T00:00:00"/>
        <d v="2020-12-22T00:00:00"/>
        <d v="2020-12-23T00:00:00"/>
        <d v="2020-12-24T00:00:00"/>
        <d v="2020-12-29T00:00:00"/>
        <d v="2021-01-04T00:00:00"/>
        <d v="2021-01-05T00:00:00"/>
        <m/>
      </sharedItems>
      <fieldGroup par="36" base="2">
        <rangePr groupBy="days" startDate="2020-09-29T00:00:00" endDate="2021-01-06T00:00:00"/>
        <groupItems count="368">
          <s v="(blank)"/>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j"/>
          <s v="02-maj"/>
          <s v="03-maj"/>
          <s v="04-maj"/>
          <s v="05-maj"/>
          <s v="06-maj"/>
          <s v="07-maj"/>
          <s v="08-maj"/>
          <s v="09-maj"/>
          <s v="10-maj"/>
          <s v="11-maj"/>
          <s v="12-maj"/>
          <s v="13-maj"/>
          <s v="14-maj"/>
          <s v="15-maj"/>
          <s v="16-maj"/>
          <s v="17-maj"/>
          <s v="18-maj"/>
          <s v="19-maj"/>
          <s v="20-maj"/>
          <s v="21-maj"/>
          <s v="22-maj"/>
          <s v="23-maj"/>
          <s v="24-maj"/>
          <s v="25-maj"/>
          <s v="26-maj"/>
          <s v="27-maj"/>
          <s v="28-maj"/>
          <s v="29-maj"/>
          <s v="30-maj"/>
          <s v="31-maj"/>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kt"/>
          <s v="02-okt"/>
          <s v="03-okt"/>
          <s v="04-okt"/>
          <s v="05-okt"/>
          <s v="06-okt"/>
          <s v="07-okt"/>
          <s v="08-okt"/>
          <s v="09-okt"/>
          <s v="10-okt"/>
          <s v="11-okt"/>
          <s v="12-okt"/>
          <s v="13-okt"/>
          <s v="14-okt"/>
          <s v="15-okt"/>
          <s v="16-okt"/>
          <s v="17-okt"/>
          <s v="18-okt"/>
          <s v="19-okt"/>
          <s v="20-okt"/>
          <s v="21-okt"/>
          <s v="22-okt"/>
          <s v="23-okt"/>
          <s v="24-okt"/>
          <s v="25-okt"/>
          <s v="26-okt"/>
          <s v="27-okt"/>
          <s v="28-okt"/>
          <s v="29-okt"/>
          <s v="30-okt"/>
          <s v="31-ok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021-01-06"/>
        </groupItems>
      </fieldGroup>
    </cacheField>
    <cacheField name="type" numFmtId="0">
      <sharedItems containsBlank="1" count="3">
        <s v="LONG"/>
        <s v="SHORT"/>
        <m/>
      </sharedItems>
    </cacheField>
    <cacheField name="symbol" numFmtId="0">
      <sharedItems containsBlank="1" count="85">
        <s v="ZM"/>
        <s v="TSLA"/>
        <s v="PLL"/>
        <s v="SHLL"/>
        <s v="DDOG"/>
        <s v="PLTR"/>
        <s v="UVXY"/>
        <s v="SQQQ"/>
        <s v="WORK"/>
        <s v="CVAC"/>
        <s v="FEAC"/>
        <s v="RKT"/>
        <s v="NOVA"/>
        <s v="HYLN"/>
        <s v="NNOX"/>
        <s v="CMPS"/>
        <s v="SPWR"/>
        <s v="WWR"/>
        <s v="PECK"/>
        <s v="BIGC"/>
        <s v="CYRX"/>
        <s v="GME"/>
        <s v="VLDR"/>
        <s v="SDGR"/>
        <s v="NIU"/>
        <s v="AUPH"/>
        <s v="OSTK"/>
        <s v="AXNX"/>
        <s v="SAIL"/>
        <s v="TGTX"/>
        <s v="AXSM"/>
        <s v="APPS"/>
        <s v="CARG"/>
        <s v="LTHM"/>
        <s v="NIO"/>
        <s v="ABB"/>
        <s v="FLIR"/>
        <s v="RTX"/>
        <s v="Z"/>
        <s v="AAL"/>
        <s v="JE"/>
        <s v="VERI"/>
        <s v="TQQQ"/>
        <s v="SNAP"/>
        <s v="JKS"/>
        <s v="FSLY"/>
        <s v="AMD"/>
        <s v="AAPL"/>
        <s v="LI"/>
        <s v="FB"/>
        <s v="LMPX"/>
        <s v="PIC"/>
        <s v="GES"/>
        <s v="PINS"/>
        <s v="PTON"/>
        <s v="BYND"/>
        <s v="BABA"/>
        <s v="JMIA"/>
        <s v="XPEV"/>
        <s v="TEVA"/>
        <s v="WYNN"/>
        <s v="JD"/>
        <s v="SPY"/>
        <s v="SEDG"/>
        <s v="FUV"/>
        <s v="SBE"/>
        <s v="DKNG"/>
        <s v="RUN"/>
        <s v="MAXN"/>
        <s v="TTCF"/>
        <s v="CRSR"/>
        <s v="QS"/>
        <s v="GP"/>
        <s v="LAZR"/>
        <s v="CIIC"/>
        <s v="LOAK"/>
        <s v="BFT"/>
        <s v="SPCE"/>
        <s v="OZON"/>
        <s v="MSTR"/>
        <s v="SOLO"/>
        <s v="PEIX"/>
        <s v="HOG"/>
        <s v="FUBO"/>
        <m/>
      </sharedItems>
    </cacheField>
    <cacheField name="entryPrice" numFmtId="164">
      <sharedItems containsString="0" containsBlank="1" containsNumber="1" minValue="4.5133000000000001" maxValue="480.12079999999997"/>
    </cacheField>
    <cacheField name="exitPrice" numFmtId="164">
      <sharedItems containsString="0" containsBlank="1" containsNumber="1" minValue="5.5917000000000003" maxValue="472.66359999999997"/>
    </cacheField>
    <cacheField name="gainAmount" numFmtId="164">
      <sharedItems containsString="0" containsBlank="1" containsNumber="1" minValue="-315.63" maxValue="1092.2905000000001"/>
    </cacheField>
    <cacheField name="quantity" numFmtId="0">
      <sharedItems containsString="0" containsBlank="1" containsNumber="1" containsInteger="1" minValue="-100" maxValue="700"/>
    </cacheField>
    <cacheField name="fees" numFmtId="164">
      <sharedItems containsString="0" containsBlank="1" containsNumber="1" minValue="1.98" maxValue="25.74"/>
    </cacheField>
    <cacheField name="gainPercent" numFmtId="0">
      <sharedItems containsString="0" containsBlank="1" containsNumber="1" minValue="-0.29089999999999999" maxValue="0.47120000000000001"/>
    </cacheField>
    <cacheField name="win" numFmtId="0">
      <sharedItems containsString="0" containsBlank="1" containsNumber="1" containsInteger="1" minValue="0" maxValue="1" count="3">
        <n v="0"/>
        <n v="1"/>
        <m/>
      </sharedItems>
    </cacheField>
    <cacheField name="tradeCount" numFmtId="0">
      <sharedItems containsString="0" containsBlank="1" containsNumber="1" containsInteger="1" minValue="2" maxValue="27"/>
    </cacheField>
    <cacheField name="entryDateTime" numFmtId="0">
      <sharedItems containsBlank="1"/>
    </cacheField>
    <cacheField name="exitDateTime" numFmtId="0">
      <sharedItems containsBlank="1"/>
    </cacheField>
    <cacheField name="accProfit" numFmtId="0">
      <sharedItems containsString="0" containsBlank="1" containsNumber="1" minValue="-1064.5323000000001" maxValue="1044.0076999999999"/>
    </cacheField>
    <cacheField name="Extra2" numFmtId="0">
      <sharedItems containsNonDate="0" containsString="0" containsBlank="1"/>
    </cacheField>
    <cacheField name="Extra3" numFmtId="0">
      <sharedItems containsNonDate="0" containsString="0" containsBlank="1"/>
    </cacheField>
    <cacheField name="Extra4" numFmtId="0">
      <sharedItems containsNonDate="0" containsString="0" containsBlank="1"/>
    </cacheField>
    <cacheField name="Extra5" numFmtId="0">
      <sharedItems containsNonDate="0" containsString="0" containsBlank="1"/>
    </cacheField>
    <cacheField name="Extra6" numFmtId="0">
      <sharedItems containsNonDate="0" containsString="0" containsBlank="1"/>
    </cacheField>
    <cacheField name="Extra7" numFmtId="0">
      <sharedItems containsNonDate="0" containsString="0" containsBlank="1"/>
    </cacheField>
    <cacheField name="Extra8" numFmtId="0">
      <sharedItems containsNonDate="0" containsString="0" containsBlank="1"/>
    </cacheField>
    <cacheField name="Extra9" numFmtId="0">
      <sharedItems containsNonDate="0" containsString="0" containsBlank="1"/>
    </cacheField>
    <cacheField name="Extra10" numFmtId="0">
      <sharedItems containsNonDate="0" containsString="0" containsBlank="1"/>
    </cacheField>
    <cacheField name="Extra11" numFmtId="0">
      <sharedItems containsNonDate="0" containsString="0" containsBlank="1"/>
    </cacheField>
    <cacheField name="Extra12" numFmtId="0">
      <sharedItems containsNonDate="0" containsString="0" containsBlank="1"/>
    </cacheField>
    <cacheField name="Extra13" numFmtId="0">
      <sharedItems containsNonDate="0" containsString="0" containsBlank="1"/>
    </cacheField>
    <cacheField name="Extra14" numFmtId="0">
      <sharedItems containsNonDate="0" containsString="0" containsBlank="1"/>
    </cacheField>
    <cacheField name="Extra15" numFmtId="0">
      <sharedItems containsNonDate="0" containsString="0" containsBlank="1"/>
    </cacheField>
    <cacheField name="Extra16" numFmtId="0">
      <sharedItems containsNonDate="0" containsString="0" containsBlank="1"/>
    </cacheField>
    <cacheField name="Extra17" numFmtId="0">
      <sharedItems containsNonDate="0" containsString="0" containsBlank="1"/>
    </cacheField>
    <cacheField name="Extra18" numFmtId="0">
      <sharedItems containsNonDate="0" containsString="0" containsBlank="1"/>
    </cacheField>
    <cacheField name="Extra19" numFmtId="0">
      <sharedItems containsNonDate="0" containsString="0" containsBlank="1"/>
    </cacheField>
    <cacheField name="Extra20" numFmtId="0">
      <sharedItems containsNonDate="0" containsString="0" containsBlank="1"/>
    </cacheField>
    <cacheField name="Months" numFmtId="0" databaseField="0">
      <fieldGroup base="2">
        <rangePr groupBy="months" startDate="2020-09-29T00:00:00" endDate="2021-01-06T00:00:00"/>
        <groupItems count="14">
          <s v="&lt;2020-09-29"/>
          <s v="jan"/>
          <s v="feb"/>
          <s v="mar"/>
          <s v="apr"/>
          <s v="maj"/>
          <s v="jun"/>
          <s v="jul"/>
          <s v="aug"/>
          <s v="sep"/>
          <s v="okt"/>
          <s v="nov"/>
          <s v="dec"/>
          <s v="&gt;2021-01-06"/>
        </groupItems>
      </fieldGroup>
    </cacheField>
    <cacheField name="Years" numFmtId="0" databaseField="0">
      <fieldGroup base="2">
        <rangePr groupBy="years" startDate="2020-09-29T00:00:00" endDate="2021-01-06T00:00:00"/>
        <groupItems count="4">
          <s v="&lt;2020-09-29"/>
          <s v="2020"/>
          <s v="2021"/>
          <s v="&gt;2021-01-06"/>
        </groupItems>
      </fieldGroup>
    </cacheField>
  </cacheFields>
  <extLst>
    <ext xmlns:x14="http://schemas.microsoft.com/office/spreadsheetml/2009/9/main" uri="{725AE2AE-9491-48be-B2B4-4EB974FC3084}">
      <x14:pivotCacheDefinition pivotCacheId="16551222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n v="1"/>
    <d v="2020-09-29T00:00:00"/>
    <x v="0"/>
    <x v="0"/>
    <x v="0"/>
    <n v="480.12079999999997"/>
    <n v="472.66359999999997"/>
    <n v="-98.397400000000005"/>
    <n v="12"/>
    <n v="8.91"/>
    <n v="-1.55E-2"/>
    <x v="0"/>
    <n v="9"/>
    <s v="2020-09-29 13:05:54.000"/>
    <s v="2020-09-29 15:09:37.000"/>
    <n v="-98.397400000000005"/>
    <m/>
    <m/>
    <m/>
    <m/>
    <m/>
    <m/>
    <m/>
    <m/>
    <m/>
    <m/>
    <m/>
    <m/>
    <m/>
    <m/>
    <m/>
    <m/>
    <m/>
    <m/>
    <m/>
  </r>
  <r>
    <n v="2"/>
    <d v="2020-09-30T00:00:00"/>
    <x v="1"/>
    <x v="1"/>
    <x v="1"/>
    <n v="425.78"/>
    <n v="428.28"/>
    <n v="-9.48"/>
    <n v="-3"/>
    <n v="1.98"/>
    <n v="-5.8999999999999999E-3"/>
    <x v="0"/>
    <n v="2"/>
    <s v="2020-09-30 09:47:38.000"/>
    <s v="2020-09-30 09:53:58.000"/>
    <n v="-107.87740000000001"/>
    <m/>
    <m/>
    <m/>
    <m/>
    <m/>
    <m/>
    <m/>
    <m/>
    <m/>
    <m/>
    <m/>
    <m/>
    <m/>
    <m/>
    <m/>
    <m/>
    <m/>
    <m/>
    <m/>
  </r>
  <r>
    <n v="3"/>
    <d v="2020-09-30T00:00:00"/>
    <x v="1"/>
    <x v="0"/>
    <x v="2"/>
    <n v="23.7395"/>
    <n v="25.901399999999999"/>
    <n v="12.163500000000001"/>
    <n v="7"/>
    <n v="2.97"/>
    <n v="9.11E-2"/>
    <x v="1"/>
    <n v="3"/>
    <s v="2020-09-30 10:10:08.000"/>
    <s v="2020-09-30 10:25:24.000"/>
    <n v="-95.71390000000001"/>
    <m/>
    <m/>
    <m/>
    <m/>
    <m/>
    <m/>
    <m/>
    <m/>
    <m/>
    <m/>
    <m/>
    <m/>
    <m/>
    <m/>
    <m/>
    <m/>
    <m/>
    <m/>
    <m/>
  </r>
  <r>
    <n v="4"/>
    <d v="2020-09-30T00:00:00"/>
    <x v="1"/>
    <x v="0"/>
    <x v="3"/>
    <n v="45.989899999999999"/>
    <n v="50"/>
    <n v="6.0401999999999996"/>
    <n v="2"/>
    <n v="1.98"/>
    <n v="8.72E-2"/>
    <x v="1"/>
    <n v="2"/>
    <s v="2020-09-30 13:07:52.000"/>
    <s v="2020-09-30 13:10:07.000"/>
    <n v="-89.673700000000011"/>
    <m/>
    <m/>
    <m/>
    <m/>
    <m/>
    <m/>
    <m/>
    <m/>
    <m/>
    <m/>
    <m/>
    <m/>
    <m/>
    <m/>
    <m/>
    <m/>
    <m/>
    <m/>
    <m/>
  </r>
  <r>
    <n v="5"/>
    <d v="2020-09-30T00:00:00"/>
    <x v="1"/>
    <x v="0"/>
    <x v="4"/>
    <n v="103.7599"/>
    <n v="105.2"/>
    <n v="0.9002"/>
    <n v="2"/>
    <n v="1.98"/>
    <n v="1.3899999999999999E-2"/>
    <x v="1"/>
    <n v="2"/>
    <s v="2020-09-30 13:05:40.000"/>
    <s v="2020-09-30 13:37:10.000"/>
    <n v="-88.773500000000013"/>
    <m/>
    <m/>
    <m/>
    <m/>
    <m/>
    <m/>
    <m/>
    <m/>
    <m/>
    <m/>
    <m/>
    <m/>
    <m/>
    <m/>
    <m/>
    <m/>
    <m/>
    <m/>
    <m/>
  </r>
  <r>
    <n v="6"/>
    <d v="2020-09-30T00:00:00"/>
    <x v="1"/>
    <x v="0"/>
    <x v="5"/>
    <n v="10.19"/>
    <n v="10.365"/>
    <n v="0.12"/>
    <n v="12"/>
    <n v="1.98"/>
    <n v="1.72E-2"/>
    <x v="1"/>
    <n v="2"/>
    <s v="2020-09-30 13:40:13.000"/>
    <s v="2020-09-30 13:40:32.000"/>
    <n v="-88.653500000000008"/>
    <m/>
    <m/>
    <m/>
    <m/>
    <m/>
    <m/>
    <m/>
    <m/>
    <m/>
    <m/>
    <m/>
    <m/>
    <m/>
    <m/>
    <m/>
    <m/>
    <m/>
    <m/>
    <m/>
  </r>
  <r>
    <n v="7"/>
    <d v="2020-09-30T00:00:00"/>
    <x v="1"/>
    <x v="0"/>
    <x v="6"/>
    <n v="19.885000000000002"/>
    <n v="19.9602"/>
    <n v="-1.4670000000000001"/>
    <n v="20"/>
    <n v="2.97"/>
    <n v="3.8E-3"/>
    <x v="0"/>
    <n v="3"/>
    <s v="2020-09-30 14:44:07.000"/>
    <s v="2020-09-30 15:15:31.000"/>
    <n v="-90.120500000000007"/>
    <m/>
    <m/>
    <m/>
    <m/>
    <m/>
    <m/>
    <m/>
    <m/>
    <m/>
    <m/>
    <m/>
    <m/>
    <m/>
    <m/>
    <m/>
    <m/>
    <m/>
    <m/>
    <m/>
  </r>
  <r>
    <n v="8"/>
    <d v="2020-09-30T00:00:00"/>
    <x v="1"/>
    <x v="0"/>
    <x v="7"/>
    <n v="23.5243"/>
    <n v="23.970300000000002"/>
    <n v="10.911"/>
    <n v="40"/>
    <n v="6.93"/>
    <n v="1.9E-2"/>
    <x v="1"/>
    <n v="7"/>
    <s v="2020-09-30 14:41:57.000"/>
    <s v="2020-09-30 15:24:51.000"/>
    <n v="-79.209500000000006"/>
    <m/>
    <m/>
    <m/>
    <m/>
    <m/>
    <m/>
    <m/>
    <m/>
    <m/>
    <m/>
    <m/>
    <m/>
    <m/>
    <m/>
    <m/>
    <m/>
    <m/>
    <m/>
    <m/>
  </r>
  <r>
    <n v="9"/>
    <d v="2020-09-30T00:00:00"/>
    <x v="2"/>
    <x v="0"/>
    <x v="7"/>
    <n v="23.64"/>
    <n v="23.276700000000002"/>
    <n v="-8.42"/>
    <n v="15"/>
    <n v="2.97"/>
    <n v="-1.54E-2"/>
    <x v="0"/>
    <n v="3"/>
    <s v="2020-09-30 15:49:03.000"/>
    <s v="2020-10-01 09:26:06.000"/>
    <n v="-87.629500000000007"/>
    <m/>
    <m/>
    <m/>
    <m/>
    <m/>
    <m/>
    <m/>
    <m/>
    <m/>
    <m/>
    <m/>
    <m/>
    <m/>
    <m/>
    <m/>
    <m/>
    <m/>
    <m/>
    <m/>
  </r>
  <r>
    <n v="10"/>
    <d v="2020-10-01T00:00:00"/>
    <x v="2"/>
    <x v="0"/>
    <x v="4"/>
    <n v="99"/>
    <n v="103.4551"/>
    <n v="5.9401000000000002"/>
    <n v="2"/>
    <n v="2.97"/>
    <n v="4.4999999999999998E-2"/>
    <x v="1"/>
    <n v="3"/>
    <s v="2020-10-01 09:37:54.000"/>
    <s v="2020-10-01 10:02:08.000"/>
    <n v="-81.689400000000006"/>
    <m/>
    <m/>
    <m/>
    <m/>
    <m/>
    <m/>
    <m/>
    <m/>
    <m/>
    <m/>
    <m/>
    <m/>
    <m/>
    <m/>
    <m/>
    <m/>
    <m/>
    <m/>
    <m/>
  </r>
  <r>
    <n v="11"/>
    <d v="2020-10-01T00:00:00"/>
    <x v="2"/>
    <x v="0"/>
    <x v="8"/>
    <n v="27.295000000000002"/>
    <n v="27.9"/>
    <n v="2.86"/>
    <n v="8"/>
    <n v="1.98"/>
    <n v="2.2200000000000001E-2"/>
    <x v="1"/>
    <n v="2"/>
    <s v="2020-10-01 10:49:22.000"/>
    <s v="2020-10-01 15:54:21.000"/>
    <n v="-78.829400000000007"/>
    <m/>
    <m/>
    <m/>
    <m/>
    <m/>
    <m/>
    <m/>
    <m/>
    <m/>
    <m/>
    <m/>
    <m/>
    <m/>
    <m/>
    <m/>
    <m/>
    <m/>
    <m/>
    <m/>
  </r>
  <r>
    <n v="12"/>
    <d v="2020-10-02T00:00:00"/>
    <x v="3"/>
    <x v="0"/>
    <x v="7"/>
    <n v="24.51"/>
    <n v="24.432500000000001"/>
    <n v="-5.51"/>
    <n v="20"/>
    <n v="3.96"/>
    <n v="-3.2000000000000002E-3"/>
    <x v="0"/>
    <n v="4"/>
    <s v="2020-10-02 11:58:36.000"/>
    <s v="2020-10-02 12:12:32.000"/>
    <n v="-84.339400000000012"/>
    <m/>
    <m/>
    <m/>
    <m/>
    <m/>
    <m/>
    <m/>
    <m/>
    <m/>
    <m/>
    <m/>
    <m/>
    <m/>
    <m/>
    <m/>
    <m/>
    <m/>
    <m/>
    <m/>
  </r>
  <r>
    <n v="13"/>
    <d v="2020-09-30T00:00:00"/>
    <x v="3"/>
    <x v="0"/>
    <x v="9"/>
    <n v="46.89"/>
    <n v="47"/>
    <n v="-1.54"/>
    <n v="4"/>
    <n v="1.98"/>
    <n v="2.3E-3"/>
    <x v="0"/>
    <n v="2"/>
    <s v="2020-09-30 12:18:48.000"/>
    <s v="2020-10-02 12:55:12.000"/>
    <n v="-85.879400000000018"/>
    <m/>
    <m/>
    <m/>
    <m/>
    <m/>
    <m/>
    <m/>
    <m/>
    <m/>
    <m/>
    <m/>
    <m/>
    <m/>
    <m/>
    <m/>
    <m/>
    <m/>
    <m/>
    <m/>
  </r>
  <r>
    <n v="14"/>
    <d v="2020-10-02T00:00:00"/>
    <x v="3"/>
    <x v="0"/>
    <x v="6"/>
    <n v="21.02"/>
    <n v="20.560400000000001"/>
    <n v="-6.5759999999999996"/>
    <n v="10"/>
    <n v="1.98"/>
    <n v="-2.1899999999999999E-2"/>
    <x v="0"/>
    <n v="2"/>
    <s v="2020-10-02 13:54:51.000"/>
    <s v="2020-10-02 15:03:07.000"/>
    <n v="-92.455400000000012"/>
    <m/>
    <m/>
    <m/>
    <m/>
    <m/>
    <m/>
    <m/>
    <m/>
    <m/>
    <m/>
    <m/>
    <m/>
    <m/>
    <m/>
    <m/>
    <m/>
    <m/>
    <m/>
    <m/>
  </r>
  <r>
    <n v="15"/>
    <d v="2020-10-01T00:00:00"/>
    <x v="3"/>
    <x v="0"/>
    <x v="10"/>
    <n v="12.389900000000001"/>
    <n v="12.404999999999999"/>
    <n v="-1.7081999999999999"/>
    <n v="18"/>
    <n v="1.98"/>
    <n v="1.1999999999999999E-3"/>
    <x v="0"/>
    <n v="2"/>
    <s v="2020-10-01 10:25:49.000"/>
    <s v="2020-10-02 15:45:48.000"/>
    <n v="-94.163600000000017"/>
    <m/>
    <m/>
    <m/>
    <m/>
    <m/>
    <m/>
    <m/>
    <m/>
    <m/>
    <m/>
    <m/>
    <m/>
    <m/>
    <m/>
    <m/>
    <m/>
    <m/>
    <m/>
    <m/>
  </r>
  <r>
    <n v="16"/>
    <d v="2020-10-02T00:00:00"/>
    <x v="4"/>
    <x v="0"/>
    <x v="11"/>
    <n v="21.45"/>
    <n v="22.602499999999999"/>
    <n v="8.5549999999999997"/>
    <n v="10"/>
    <n v="2.97"/>
    <n v="5.3699999999999998E-2"/>
    <x v="1"/>
    <n v="3"/>
    <s v="2020-10-02 09:29:53.000"/>
    <s v="2020-10-05 09:49:25.000"/>
    <n v="-85.608600000000024"/>
    <m/>
    <m/>
    <m/>
    <m/>
    <m/>
    <m/>
    <m/>
    <m/>
    <m/>
    <m/>
    <m/>
    <m/>
    <m/>
    <m/>
    <m/>
    <m/>
    <m/>
    <m/>
    <m/>
  </r>
  <r>
    <n v="17"/>
    <d v="2020-10-02T00:00:00"/>
    <x v="4"/>
    <x v="0"/>
    <x v="12"/>
    <n v="28.35"/>
    <n v="29.3401"/>
    <n v="5.9408000000000003"/>
    <n v="8"/>
    <n v="1.98"/>
    <n v="3.49E-2"/>
    <x v="1"/>
    <n v="2"/>
    <s v="2020-10-02 14:50:23.000"/>
    <s v="2020-10-05 10:29:38.000"/>
    <n v="-79.667800000000028"/>
    <m/>
    <m/>
    <m/>
    <m/>
    <m/>
    <m/>
    <m/>
    <m/>
    <m/>
    <m/>
    <m/>
    <m/>
    <m/>
    <m/>
    <m/>
    <m/>
    <m/>
    <m/>
    <m/>
  </r>
  <r>
    <n v="18"/>
    <d v="2020-10-05T00:00:00"/>
    <x v="4"/>
    <x v="0"/>
    <x v="13"/>
    <n v="38.18"/>
    <n v="38.369999999999997"/>
    <n v="-1.03"/>
    <n v="5"/>
    <n v="1.98"/>
    <n v="5.0000000000000001E-3"/>
    <x v="0"/>
    <n v="2"/>
    <s v="2020-10-05 10:32:44.000"/>
    <s v="2020-10-05 10:41:33.000"/>
    <n v="-80.697800000000029"/>
    <m/>
    <m/>
    <m/>
    <m/>
    <m/>
    <m/>
    <m/>
    <m/>
    <m/>
    <m/>
    <m/>
    <m/>
    <m/>
    <m/>
    <m/>
    <m/>
    <m/>
    <m/>
    <m/>
  </r>
  <r>
    <n v="19"/>
    <d v="2020-10-05T00:00:00"/>
    <x v="4"/>
    <x v="0"/>
    <x v="14"/>
    <n v="42.499499999999998"/>
    <n v="43.330100000000002"/>
    <n v="6.3259999999999996"/>
    <n v="10"/>
    <n v="1.98"/>
    <n v="1.95E-2"/>
    <x v="1"/>
    <n v="2"/>
    <s v="2020-10-05 10:35:39.000"/>
    <s v="2020-10-05 10:50:36.000"/>
    <n v="-74.371800000000036"/>
    <m/>
    <m/>
    <m/>
    <m/>
    <m/>
    <m/>
    <m/>
    <m/>
    <m/>
    <m/>
    <m/>
    <m/>
    <m/>
    <m/>
    <m/>
    <m/>
    <m/>
    <m/>
    <m/>
  </r>
  <r>
    <n v="20"/>
    <d v="2020-10-05T00:00:00"/>
    <x v="4"/>
    <x v="0"/>
    <x v="15"/>
    <n v="42.75"/>
    <n v="45.440100000000001"/>
    <n v="23.930499999999999"/>
    <n v="10"/>
    <n v="2.97"/>
    <n v="6.2899999999999998E-2"/>
    <x v="1"/>
    <n v="3"/>
    <s v="2020-10-05 10:10:31.000"/>
    <s v="2020-10-05 11:04:57.000"/>
    <n v="-50.441300000000041"/>
    <m/>
    <m/>
    <m/>
    <m/>
    <m/>
    <m/>
    <m/>
    <m/>
    <m/>
    <m/>
    <m/>
    <m/>
    <m/>
    <m/>
    <m/>
    <m/>
    <m/>
    <m/>
    <m/>
  </r>
  <r>
    <n v="21"/>
    <d v="2020-09-30T00:00:00"/>
    <x v="4"/>
    <x v="0"/>
    <x v="16"/>
    <n v="12.9351"/>
    <n v="14.2019"/>
    <n v="21.931000000000001"/>
    <n v="22"/>
    <n v="5.94"/>
    <n v="9.7900000000000001E-2"/>
    <x v="1"/>
    <n v="6"/>
    <s v="2020-09-30 12:57:16.000"/>
    <s v="2020-10-05 12:14:38.000"/>
    <n v="-28.51030000000004"/>
    <m/>
    <m/>
    <m/>
    <m/>
    <m/>
    <m/>
    <m/>
    <m/>
    <m/>
    <m/>
    <m/>
    <m/>
    <m/>
    <m/>
    <m/>
    <m/>
    <m/>
    <m/>
    <m/>
  </r>
  <r>
    <n v="22"/>
    <d v="2020-10-02T00:00:00"/>
    <x v="4"/>
    <x v="0"/>
    <x v="17"/>
    <n v="4.5133000000000001"/>
    <n v="5.5917000000000003"/>
    <n v="118.51"/>
    <n v="120"/>
    <n v="10.89"/>
    <n v="0.2389"/>
    <x v="1"/>
    <n v="11"/>
    <s v="2020-10-02 15:19:21.000"/>
    <s v="2020-10-05 14:03:08.000"/>
    <n v="89.999699999999962"/>
    <m/>
    <m/>
    <m/>
    <m/>
    <m/>
    <m/>
    <m/>
    <m/>
    <m/>
    <m/>
    <m/>
    <m/>
    <m/>
    <m/>
    <m/>
    <m/>
    <m/>
    <m/>
    <m/>
  </r>
  <r>
    <n v="23"/>
    <d v="2020-10-05T00:00:00"/>
    <x v="4"/>
    <x v="0"/>
    <x v="15"/>
    <n v="41.999499999999998"/>
    <n v="39.3001"/>
    <n v="-28.974"/>
    <n v="10"/>
    <n v="1.98"/>
    <n v="-6.4299999999999996E-2"/>
    <x v="0"/>
    <n v="2"/>
    <s v="2020-10-05 12:54:58.000"/>
    <s v="2020-10-05 15:57:19.000"/>
    <n v="61.025699999999958"/>
    <m/>
    <m/>
    <m/>
    <m/>
    <m/>
    <m/>
    <m/>
    <m/>
    <m/>
    <m/>
    <m/>
    <m/>
    <m/>
    <m/>
    <m/>
    <m/>
    <m/>
    <m/>
    <m/>
  </r>
  <r>
    <n v="24"/>
    <d v="2020-10-06T00:00:00"/>
    <x v="5"/>
    <x v="1"/>
    <x v="1"/>
    <n v="420.2636"/>
    <n v="417.5"/>
    <n v="3.5472000000000001"/>
    <n v="-2"/>
    <n v="1.98"/>
    <n v="6.6E-3"/>
    <x v="1"/>
    <n v="2"/>
    <s v="2020-10-06 10:19:34.000"/>
    <s v="2020-10-06 10:28:29.000"/>
    <n v="64.572899999999962"/>
    <m/>
    <m/>
    <m/>
    <m/>
    <m/>
    <m/>
    <m/>
    <m/>
    <m/>
    <m/>
    <m/>
    <m/>
    <m/>
    <m/>
    <m/>
    <m/>
    <m/>
    <m/>
    <m/>
  </r>
  <r>
    <n v="25"/>
    <d v="2020-10-06T00:00:00"/>
    <x v="5"/>
    <x v="0"/>
    <x v="18"/>
    <n v="8.0433000000000003"/>
    <n v="7.69"/>
    <n v="-29.465"/>
    <n v="75"/>
    <n v="2.97"/>
    <n v="-4.3900000000000002E-2"/>
    <x v="0"/>
    <n v="3"/>
    <s v="2020-10-06 12:53:34.000"/>
    <s v="2020-10-06 14:18:30.000"/>
    <n v="35.107899999999958"/>
    <m/>
    <m/>
    <m/>
    <m/>
    <m/>
    <m/>
    <m/>
    <m/>
    <m/>
    <m/>
    <m/>
    <m/>
    <m/>
    <m/>
    <m/>
    <m/>
    <m/>
    <m/>
    <m/>
  </r>
  <r>
    <n v="26"/>
    <d v="2020-10-06T00:00:00"/>
    <x v="5"/>
    <x v="0"/>
    <x v="6"/>
    <n v="19.829999999999998"/>
    <n v="19.8428"/>
    <n v="-2.714"/>
    <n v="20"/>
    <n v="2.97"/>
    <n v="5.9999999999999995E-4"/>
    <x v="0"/>
    <n v="3"/>
    <s v="2020-10-06 14:51:14.000"/>
    <s v="2020-10-06 14:53:18.000"/>
    <n v="32.39389999999996"/>
    <m/>
    <m/>
    <m/>
    <m/>
    <m/>
    <m/>
    <m/>
    <m/>
    <m/>
    <m/>
    <m/>
    <m/>
    <m/>
    <m/>
    <m/>
    <m/>
    <m/>
    <m/>
    <m/>
  </r>
  <r>
    <n v="27"/>
    <d v="2020-10-06T00:00:00"/>
    <x v="5"/>
    <x v="0"/>
    <x v="7"/>
    <n v="23.58"/>
    <n v="24.106300000000001"/>
    <n v="6.5650000000000004"/>
    <n v="20"/>
    <n v="3.96"/>
    <n v="2.23E-2"/>
    <x v="1"/>
    <n v="4"/>
    <s v="2020-10-06 14:53:40.000"/>
    <s v="2020-10-06 15:06:32.000"/>
    <n v="38.958899999999957"/>
    <m/>
    <m/>
    <m/>
    <m/>
    <m/>
    <m/>
    <m/>
    <m/>
    <m/>
    <m/>
    <m/>
    <m/>
    <m/>
    <m/>
    <m/>
    <m/>
    <m/>
    <m/>
    <m/>
  </r>
  <r>
    <n v="28"/>
    <d v="2020-10-06T00:00:00"/>
    <x v="5"/>
    <x v="0"/>
    <x v="7"/>
    <n v="23.99"/>
    <n v="24.11"/>
    <n v="1.02"/>
    <n v="25"/>
    <n v="1.98"/>
    <n v="5.0000000000000001E-3"/>
    <x v="1"/>
    <n v="2"/>
    <s v="2020-10-06 15:12:39.000"/>
    <s v="2020-10-06 15:19:17.000"/>
    <n v="39.97889999999996"/>
    <m/>
    <m/>
    <m/>
    <m/>
    <m/>
    <m/>
    <m/>
    <m/>
    <m/>
    <m/>
    <m/>
    <m/>
    <m/>
    <m/>
    <m/>
    <m/>
    <m/>
    <m/>
    <m/>
  </r>
  <r>
    <n v="29"/>
    <d v="2020-09-30T00:00:00"/>
    <x v="6"/>
    <x v="0"/>
    <x v="19"/>
    <n v="87"/>
    <n v="92.846699999999998"/>
    <n v="13.58"/>
    <n v="3"/>
    <n v="3.96"/>
    <n v="6.7199999999999996E-2"/>
    <x v="1"/>
    <n v="4"/>
    <s v="2020-09-30 11:59:07.000"/>
    <s v="2020-10-07 10:29:41.000"/>
    <n v="53.558899999999959"/>
    <m/>
    <m/>
    <m/>
    <m/>
    <m/>
    <m/>
    <m/>
    <m/>
    <m/>
    <m/>
    <m/>
    <m/>
    <m/>
    <m/>
    <m/>
    <m/>
    <m/>
    <m/>
    <m/>
  </r>
  <r>
    <n v="30"/>
    <d v="2020-10-02T00:00:00"/>
    <x v="6"/>
    <x v="0"/>
    <x v="20"/>
    <n v="45.3598"/>
    <n v="49.631999999999998"/>
    <n v="36.782499999999999"/>
    <n v="10"/>
    <n v="5.94"/>
    <n v="9.4200000000000006E-2"/>
    <x v="1"/>
    <n v="6"/>
    <s v="2020-10-02 12:09:54.000"/>
    <s v="2020-10-07 11:31:59.000"/>
    <n v="90.341399999999965"/>
    <m/>
    <m/>
    <m/>
    <m/>
    <m/>
    <m/>
    <m/>
    <m/>
    <m/>
    <m/>
    <m/>
    <m/>
    <m/>
    <m/>
    <m/>
    <m/>
    <m/>
    <m/>
    <m/>
  </r>
  <r>
    <n v="31"/>
    <d v="2020-10-08T00:00:00"/>
    <x v="7"/>
    <x v="0"/>
    <x v="1"/>
    <n v="433.74290000000002"/>
    <n v="434.22859999999997"/>
    <n v="-1.55"/>
    <n v="7"/>
    <n v="4.95"/>
    <n v="1.1000000000000001E-3"/>
    <x v="0"/>
    <n v="5"/>
    <s v="2020-10-08 09:38:06.000"/>
    <s v="2020-10-08 11:21:40.000"/>
    <n v="88.791399999999967"/>
    <m/>
    <m/>
    <m/>
    <m/>
    <m/>
    <m/>
    <m/>
    <m/>
    <m/>
    <m/>
    <m/>
    <m/>
    <m/>
    <m/>
    <m/>
    <m/>
    <m/>
    <m/>
    <m/>
  </r>
  <r>
    <n v="32"/>
    <d v="2020-10-08T00:00:00"/>
    <x v="7"/>
    <x v="0"/>
    <x v="21"/>
    <n v="13.248900000000001"/>
    <n v="14.15"/>
    <n v="7.0309999999999997"/>
    <n v="10"/>
    <n v="1.98"/>
    <n v="6.8000000000000005E-2"/>
    <x v="1"/>
    <n v="2"/>
    <s v="2020-10-08 15:54:32.000"/>
    <s v="2020-10-08 16:05:35.000"/>
    <n v="95.822399999999973"/>
    <m/>
    <m/>
    <m/>
    <m/>
    <m/>
    <m/>
    <m/>
    <m/>
    <m/>
    <m/>
    <m/>
    <m/>
    <m/>
    <m/>
    <m/>
    <m/>
    <m/>
    <m/>
    <m/>
  </r>
  <r>
    <n v="33"/>
    <d v="2020-10-05T00:00:00"/>
    <x v="8"/>
    <x v="0"/>
    <x v="22"/>
    <n v="16.3186"/>
    <n v="17.267499999999998"/>
    <n v="28.261500000000002"/>
    <n v="35"/>
    <n v="4.95"/>
    <n v="5.8099999999999999E-2"/>
    <x v="1"/>
    <n v="5"/>
    <s v="2020-10-05 15:08:46.000"/>
    <s v="2020-10-09 09:53:51.000"/>
    <n v="124.08389999999997"/>
    <m/>
    <m/>
    <m/>
    <m/>
    <m/>
    <m/>
    <m/>
    <m/>
    <m/>
    <m/>
    <m/>
    <m/>
    <m/>
    <m/>
    <m/>
    <m/>
    <m/>
    <m/>
    <m/>
  </r>
  <r>
    <n v="34"/>
    <d v="2020-10-08T00:00:00"/>
    <x v="8"/>
    <x v="0"/>
    <x v="6"/>
    <n v="18.28"/>
    <n v="16.87"/>
    <n v="-31.17"/>
    <n v="20"/>
    <n v="2.97"/>
    <n v="-7.7100000000000002E-2"/>
    <x v="0"/>
    <n v="3"/>
    <s v="2020-10-08 14:15:18.000"/>
    <s v="2020-10-09 11:46:29.000"/>
    <n v="92.91389999999997"/>
    <m/>
    <m/>
    <m/>
    <m/>
    <m/>
    <m/>
    <m/>
    <m/>
    <m/>
    <m/>
    <m/>
    <m/>
    <m/>
    <m/>
    <m/>
    <m/>
    <m/>
    <m/>
    <m/>
  </r>
  <r>
    <n v="35"/>
    <d v="2020-10-01T00:00:00"/>
    <x v="8"/>
    <x v="0"/>
    <x v="23"/>
    <n v="50.4"/>
    <n v="55.544699999999999"/>
    <n v="21.7636"/>
    <n v="5"/>
    <n v="3.96"/>
    <n v="0.1021"/>
    <x v="1"/>
    <n v="4"/>
    <s v="2020-10-01 13:23:53.000"/>
    <s v="2020-10-09 12:59:18.000"/>
    <n v="114.67749999999997"/>
    <m/>
    <m/>
    <m/>
    <m/>
    <m/>
    <m/>
    <m/>
    <m/>
    <m/>
    <m/>
    <m/>
    <m/>
    <m/>
    <m/>
    <m/>
    <m/>
    <m/>
    <m/>
    <m/>
  </r>
  <r>
    <n v="36"/>
    <d v="2020-10-09T00:00:00"/>
    <x v="8"/>
    <x v="0"/>
    <x v="24"/>
    <n v="23.69"/>
    <n v="26.216999999999999"/>
    <n v="34.935000000000002"/>
    <n v="15"/>
    <n v="2.97"/>
    <n v="0.1067"/>
    <x v="1"/>
    <n v="3"/>
    <s v="2020-10-09 09:24:00.000"/>
    <s v="2020-10-09 14:31:50.000"/>
    <n v="149.61249999999995"/>
    <m/>
    <m/>
    <m/>
    <m/>
    <m/>
    <m/>
    <m/>
    <m/>
    <m/>
    <m/>
    <m/>
    <m/>
    <m/>
    <m/>
    <m/>
    <m/>
    <m/>
    <m/>
    <m/>
  </r>
  <r>
    <n v="37"/>
    <d v="2020-10-06T00:00:00"/>
    <x v="8"/>
    <x v="0"/>
    <x v="25"/>
    <n v="15.432399999999999"/>
    <n v="15.5801"/>
    <n v="1.6970000000000001"/>
    <n v="45"/>
    <n v="4.95"/>
    <n v="9.5999999999999992E-3"/>
    <x v="1"/>
    <n v="5"/>
    <s v="2020-10-06 10:40:44.000"/>
    <s v="2020-10-09 14:32:41.000"/>
    <n v="151.30949999999996"/>
    <m/>
    <m/>
    <m/>
    <m/>
    <m/>
    <m/>
    <m/>
    <m/>
    <m/>
    <m/>
    <m/>
    <m/>
    <m/>
    <m/>
    <m/>
    <m/>
    <m/>
    <m/>
    <m/>
  </r>
  <r>
    <n v="38"/>
    <d v="2020-10-08T00:00:00"/>
    <x v="8"/>
    <x v="0"/>
    <x v="26"/>
    <n v="82.55"/>
    <n v="82.32"/>
    <n v="-2.67"/>
    <n v="3"/>
    <n v="1.98"/>
    <n v="-2.8E-3"/>
    <x v="0"/>
    <n v="2"/>
    <s v="2020-10-08 19:37:52.000"/>
    <s v="2020-10-09 14:48:50.000"/>
    <n v="148.63949999999997"/>
    <m/>
    <m/>
    <m/>
    <m/>
    <m/>
    <m/>
    <m/>
    <m/>
    <m/>
    <m/>
    <m/>
    <m/>
    <m/>
    <m/>
    <m/>
    <m/>
    <m/>
    <m/>
    <m/>
  </r>
  <r>
    <n v="39"/>
    <d v="2020-10-06T00:00:00"/>
    <x v="8"/>
    <x v="0"/>
    <x v="27"/>
    <n v="49.779899999999998"/>
    <n v="50.94"/>
    <n v="2.6604000000000001"/>
    <n v="4"/>
    <n v="1.98"/>
    <n v="2.3300000000000001E-2"/>
    <x v="1"/>
    <n v="2"/>
    <s v="2020-10-06 10:29:55.000"/>
    <s v="2020-10-09 15:51:25.000"/>
    <n v="151.29989999999998"/>
    <m/>
    <m/>
    <m/>
    <m/>
    <m/>
    <m/>
    <m/>
    <m/>
    <m/>
    <m/>
    <m/>
    <m/>
    <m/>
    <m/>
    <m/>
    <m/>
    <m/>
    <m/>
    <m/>
  </r>
  <r>
    <n v="40"/>
    <d v="2020-10-01T00:00:00"/>
    <x v="9"/>
    <x v="0"/>
    <x v="28"/>
    <n v="45.625"/>
    <n v="45.524999999999999"/>
    <n v="-4.76"/>
    <n v="8"/>
    <n v="3.96"/>
    <n v="-2.2000000000000001E-3"/>
    <x v="0"/>
    <n v="4"/>
    <s v="2020-10-01 11:11:35.000"/>
    <s v="2020-10-12 14:27:25.000"/>
    <n v="146.53989999999999"/>
    <m/>
    <m/>
    <m/>
    <m/>
    <m/>
    <m/>
    <m/>
    <m/>
    <m/>
    <m/>
    <m/>
    <m/>
    <m/>
    <m/>
    <m/>
    <m/>
    <m/>
    <m/>
    <m/>
  </r>
  <r>
    <n v="41"/>
    <d v="2020-10-06T00:00:00"/>
    <x v="10"/>
    <x v="0"/>
    <x v="29"/>
    <n v="28.66"/>
    <n v="30.585100000000001"/>
    <n v="16.2805"/>
    <n v="10"/>
    <n v="2.97"/>
    <n v="6.7199999999999996E-2"/>
    <x v="1"/>
    <n v="3"/>
    <s v="2020-10-06 11:18:52.000"/>
    <s v="2020-10-13 09:42:13.000"/>
    <n v="162.82039999999998"/>
    <m/>
    <m/>
    <m/>
    <m/>
    <m/>
    <m/>
    <m/>
    <m/>
    <m/>
    <m/>
    <m/>
    <m/>
    <m/>
    <m/>
    <m/>
    <m/>
    <m/>
    <m/>
    <m/>
  </r>
  <r>
    <n v="42"/>
    <d v="2020-09-30T00:00:00"/>
    <x v="10"/>
    <x v="0"/>
    <x v="30"/>
    <n v="70.48"/>
    <n v="74.156700000000001"/>
    <n v="7.07"/>
    <n v="3"/>
    <n v="3.96"/>
    <n v="5.2200000000000003E-2"/>
    <x v="1"/>
    <n v="4"/>
    <s v="2020-09-30 09:56:36.000"/>
    <s v="2020-10-13 12:04:35.000"/>
    <n v="169.89039999999997"/>
    <m/>
    <m/>
    <m/>
    <m/>
    <m/>
    <m/>
    <m/>
    <m/>
    <m/>
    <m/>
    <m/>
    <m/>
    <m/>
    <m/>
    <m/>
    <m/>
    <m/>
    <m/>
    <m/>
  </r>
  <r>
    <n v="43"/>
    <d v="2020-09-30T00:00:00"/>
    <x v="10"/>
    <x v="0"/>
    <x v="31"/>
    <n v="33.594999999999999"/>
    <n v="36.081099999999999"/>
    <n v="57.226999999999997"/>
    <n v="27"/>
    <n v="9.9"/>
    <n v="7.3999999999999996E-2"/>
    <x v="1"/>
    <n v="10"/>
    <s v="2020-09-30 09:30:18.000"/>
    <s v="2020-10-13 12:05:48.000"/>
    <n v="227.11739999999998"/>
    <m/>
    <m/>
    <m/>
    <m/>
    <m/>
    <m/>
    <m/>
    <m/>
    <m/>
    <m/>
    <m/>
    <m/>
    <m/>
    <m/>
    <m/>
    <m/>
    <m/>
    <m/>
    <m/>
  </r>
  <r>
    <n v="44"/>
    <d v="2020-10-08T00:00:00"/>
    <x v="11"/>
    <x v="0"/>
    <x v="32"/>
    <n v="22.4"/>
    <n v="22.273399999999999"/>
    <n v="-4.8695000000000004"/>
    <n v="15"/>
    <n v="2.97"/>
    <n v="-5.7000000000000002E-3"/>
    <x v="0"/>
    <n v="3"/>
    <s v="2020-10-08 14:58:30.000"/>
    <s v="2020-10-14 10:34:22.000"/>
    <n v="222.24789999999999"/>
    <m/>
    <m/>
    <m/>
    <m/>
    <m/>
    <m/>
    <m/>
    <m/>
    <m/>
    <m/>
    <m/>
    <m/>
    <m/>
    <m/>
    <m/>
    <m/>
    <m/>
    <m/>
    <m/>
  </r>
  <r>
    <n v="45"/>
    <d v="2020-09-30T00:00:00"/>
    <x v="11"/>
    <x v="0"/>
    <x v="33"/>
    <n v="9.9916999999999998"/>
    <n v="10.782"/>
    <n v="24.684799999999999"/>
    <n v="40"/>
    <n v="6.93"/>
    <n v="7.9100000000000004E-2"/>
    <x v="1"/>
    <n v="7"/>
    <s v="2020-09-30 12:28:01.000"/>
    <s v="2020-10-14 13:21:49.000"/>
    <n v="246.93269999999998"/>
    <m/>
    <m/>
    <m/>
    <m/>
    <m/>
    <m/>
    <m/>
    <m/>
    <m/>
    <m/>
    <m/>
    <m/>
    <m/>
    <m/>
    <m/>
    <m/>
    <m/>
    <m/>
    <m/>
  </r>
  <r>
    <n v="46"/>
    <d v="2020-10-09T00:00:00"/>
    <x v="11"/>
    <x v="0"/>
    <x v="6"/>
    <n v="16.914999999999999"/>
    <n v="16.220400000000001"/>
    <n v="-10.315200000000001"/>
    <n v="12"/>
    <n v="1.98"/>
    <n v="-4.1099999999999998E-2"/>
    <x v="0"/>
    <n v="2"/>
    <s v="2020-10-09 15:51:41.000"/>
    <s v="2020-10-14 15:53:46.000"/>
    <n v="236.61749999999998"/>
    <m/>
    <m/>
    <m/>
    <m/>
    <m/>
    <m/>
    <m/>
    <m/>
    <m/>
    <m/>
    <m/>
    <m/>
    <m/>
    <m/>
    <m/>
    <m/>
    <m/>
    <m/>
    <m/>
  </r>
  <r>
    <n v="47"/>
    <d v="2020-10-15T00:00:00"/>
    <x v="12"/>
    <x v="0"/>
    <x v="34"/>
    <n v="27.006599999999999"/>
    <n v="27.305800000000001"/>
    <n v="13.987"/>
    <n v="60"/>
    <n v="3.96"/>
    <n v="1.11E-2"/>
    <x v="1"/>
    <n v="4"/>
    <s v="2020-10-15 13:06:43.000"/>
    <s v="2020-10-15 13:22:40.000"/>
    <n v="250.60449999999997"/>
    <m/>
    <m/>
    <m/>
    <m/>
    <m/>
    <m/>
    <m/>
    <m/>
    <m/>
    <m/>
    <m/>
    <m/>
    <m/>
    <m/>
    <m/>
    <m/>
    <m/>
    <m/>
    <m/>
  </r>
  <r>
    <n v="48"/>
    <d v="2020-10-12T00:00:00"/>
    <x v="13"/>
    <x v="0"/>
    <x v="17"/>
    <n v="7.9"/>
    <n v="5.6020000000000003"/>
    <n v="-60.418999999999997"/>
    <n v="25"/>
    <n v="2.97"/>
    <n v="-0.29089999999999999"/>
    <x v="0"/>
    <n v="3"/>
    <s v="2020-10-12 10:08:25.000"/>
    <s v="2020-10-19 12:46:56.000"/>
    <n v="190.18549999999999"/>
    <m/>
    <m/>
    <m/>
    <m/>
    <m/>
    <m/>
    <m/>
    <m/>
    <m/>
    <m/>
    <m/>
    <m/>
    <m/>
    <m/>
    <m/>
    <m/>
    <m/>
    <m/>
    <m/>
  </r>
  <r>
    <n v="49"/>
    <d v="2020-10-19T00:00:00"/>
    <x v="13"/>
    <x v="0"/>
    <x v="7"/>
    <n v="21.34"/>
    <n v="21.51"/>
    <n v="1.42"/>
    <n v="20"/>
    <n v="1.98"/>
    <n v="8.0000000000000002E-3"/>
    <x v="1"/>
    <n v="2"/>
    <s v="2020-10-19 14:06:23.000"/>
    <s v="2020-10-19 14:37:10.000"/>
    <n v="191.60549999999998"/>
    <m/>
    <m/>
    <m/>
    <m/>
    <m/>
    <m/>
    <m/>
    <m/>
    <m/>
    <m/>
    <m/>
    <m/>
    <m/>
    <m/>
    <m/>
    <m/>
    <m/>
    <m/>
    <m/>
  </r>
  <r>
    <n v="50"/>
    <d v="2020-10-19T00:00:00"/>
    <x v="14"/>
    <x v="0"/>
    <x v="35"/>
    <n v="26.779900000000001"/>
    <n v="26.7516"/>
    <n v="-2.2063999999999999"/>
    <n v="8"/>
    <n v="1.98"/>
    <n v="-1.1000000000000001E-3"/>
    <x v="0"/>
    <n v="2"/>
    <s v="2020-10-19 12:19:17.000"/>
    <s v="2020-10-20 15:56:43.000"/>
    <n v="189.39909999999998"/>
    <m/>
    <m/>
    <m/>
    <m/>
    <m/>
    <m/>
    <m/>
    <m/>
    <m/>
    <m/>
    <m/>
    <m/>
    <m/>
    <m/>
    <m/>
    <m/>
    <m/>
    <m/>
    <m/>
  </r>
  <r>
    <n v="51"/>
    <d v="2020-10-19T00:00:00"/>
    <x v="15"/>
    <x v="0"/>
    <x v="36"/>
    <n v="37.169899999999998"/>
    <n v="35.68"/>
    <n v="-7.9396000000000004"/>
    <n v="4"/>
    <n v="1.98"/>
    <n v="-4.0099999999999997E-2"/>
    <x v="0"/>
    <n v="2"/>
    <s v="2020-10-19 12:35:31.000"/>
    <s v="2020-10-21 12:10:06.000"/>
    <n v="181.45949999999996"/>
    <m/>
    <m/>
    <m/>
    <m/>
    <m/>
    <m/>
    <m/>
    <m/>
    <m/>
    <m/>
    <m/>
    <m/>
    <m/>
    <m/>
    <m/>
    <m/>
    <m/>
    <m/>
    <m/>
  </r>
  <r>
    <n v="52"/>
    <d v="2020-10-19T00:00:00"/>
    <x v="15"/>
    <x v="0"/>
    <x v="37"/>
    <n v="61.717599999999997"/>
    <n v="60.621099999999998"/>
    <n v="-7.4625000000000004"/>
    <n v="5"/>
    <n v="1.98"/>
    <n v="-1.78E-2"/>
    <x v="0"/>
    <n v="2"/>
    <s v="2020-10-19 13:05:34.000"/>
    <s v="2020-10-21 15:17:36.000"/>
    <n v="173.99699999999996"/>
    <m/>
    <m/>
    <m/>
    <m/>
    <m/>
    <m/>
    <m/>
    <m/>
    <m/>
    <m/>
    <m/>
    <m/>
    <m/>
    <m/>
    <m/>
    <m/>
    <m/>
    <m/>
    <m/>
  </r>
  <r>
    <n v="53"/>
    <d v="2020-10-19T00:00:00"/>
    <x v="15"/>
    <x v="0"/>
    <x v="38"/>
    <n v="97.834999999999994"/>
    <n v="98.439400000000006"/>
    <n v="-0.1668"/>
    <n v="3"/>
    <n v="1.98"/>
    <n v="6.1999999999999998E-3"/>
    <x v="0"/>
    <n v="2"/>
    <s v="2020-10-19 10:34:06.000"/>
    <s v="2020-10-21 15:17:57.000"/>
    <n v="173.83019999999996"/>
    <m/>
    <m/>
    <m/>
    <m/>
    <m/>
    <m/>
    <m/>
    <m/>
    <m/>
    <m/>
    <m/>
    <m/>
    <m/>
    <m/>
    <m/>
    <m/>
    <m/>
    <m/>
    <m/>
  </r>
  <r>
    <n v="54"/>
    <d v="2020-10-20T00:00:00"/>
    <x v="15"/>
    <x v="0"/>
    <x v="39"/>
    <n v="12.8299"/>
    <n v="12.7118"/>
    <n v="-3.6334"/>
    <n v="14"/>
    <n v="1.98"/>
    <n v="-9.1999999999999998E-3"/>
    <x v="0"/>
    <n v="2"/>
    <s v="2020-10-20 14:53:48.000"/>
    <s v="2020-10-21 15:18:18.000"/>
    <n v="170.19679999999997"/>
    <m/>
    <m/>
    <m/>
    <m/>
    <m/>
    <m/>
    <m/>
    <m/>
    <m/>
    <m/>
    <m/>
    <m/>
    <m/>
    <m/>
    <m/>
    <m/>
    <m/>
    <m/>
    <m/>
  </r>
  <r>
    <n v="55"/>
    <d v="2020-10-09T00:00:00"/>
    <x v="15"/>
    <x v="0"/>
    <x v="40"/>
    <n v="7.3205999999999998"/>
    <n v="6.9036"/>
    <n v="-315.63"/>
    <n v="700"/>
    <n v="23.76"/>
    <n v="-5.7000000000000002E-2"/>
    <x v="0"/>
    <n v="24"/>
    <s v="2020-10-09 10:48:00.000"/>
    <s v="2020-10-21 15:21:34.000"/>
    <n v="-145.43320000000003"/>
    <m/>
    <m/>
    <m/>
    <m/>
    <m/>
    <m/>
    <m/>
    <m/>
    <m/>
    <m/>
    <m/>
    <m/>
    <m/>
    <m/>
    <m/>
    <m/>
    <m/>
    <m/>
    <m/>
  </r>
  <r>
    <n v="56"/>
    <d v="2020-10-08T00:00:00"/>
    <x v="15"/>
    <x v="0"/>
    <x v="41"/>
    <n v="10.9215"/>
    <n v="8.8222000000000005"/>
    <n v="-64.959000000000003"/>
    <n v="30"/>
    <n v="1.98"/>
    <n v="-0.19220000000000001"/>
    <x v="0"/>
    <n v="2"/>
    <s v="2020-10-08 09:57:50.000"/>
    <s v="2020-10-21 15:29:39.000"/>
    <n v="-210.39220000000003"/>
    <m/>
    <m/>
    <m/>
    <m/>
    <m/>
    <m/>
    <m/>
    <m/>
    <m/>
    <m/>
    <m/>
    <m/>
    <m/>
    <m/>
    <m/>
    <m/>
    <m/>
    <m/>
    <m/>
  </r>
  <r>
    <n v="57"/>
    <d v="2020-10-22T00:00:00"/>
    <x v="16"/>
    <x v="0"/>
    <x v="42"/>
    <n v="133.5"/>
    <n v="134.68100000000001"/>
    <n v="3.9249999999999998"/>
    <n v="5"/>
    <n v="1.98"/>
    <n v="8.8000000000000005E-3"/>
    <x v="1"/>
    <n v="2"/>
    <s v="2020-10-22 10:50:35.000"/>
    <s v="2020-10-22 10:51:16.000"/>
    <n v="-206.46720000000002"/>
    <m/>
    <m/>
    <m/>
    <m/>
    <m/>
    <m/>
    <m/>
    <m/>
    <m/>
    <m/>
    <m/>
    <m/>
    <m/>
    <m/>
    <m/>
    <m/>
    <m/>
    <m/>
    <m/>
  </r>
  <r>
    <n v="58"/>
    <d v="2020-10-21T00:00:00"/>
    <x v="16"/>
    <x v="0"/>
    <x v="43"/>
    <n v="37"/>
    <n v="37.765799999999999"/>
    <n v="2.3904999999999998"/>
    <n v="7"/>
    <n v="2.97"/>
    <n v="2.07E-2"/>
    <x v="1"/>
    <n v="3"/>
    <s v="2020-10-21 14:14:43.000"/>
    <s v="2020-10-22 10:59:36.000"/>
    <n v="-204.07670000000002"/>
    <m/>
    <m/>
    <m/>
    <m/>
    <m/>
    <m/>
    <m/>
    <m/>
    <m/>
    <m/>
    <m/>
    <m/>
    <m/>
    <m/>
    <m/>
    <m/>
    <m/>
    <m/>
    <m/>
  </r>
  <r>
    <n v="59"/>
    <d v="2020-10-22T00:00:00"/>
    <x v="16"/>
    <x v="0"/>
    <x v="44"/>
    <n v="64.11"/>
    <n v="68.009299999999996"/>
    <n v="12.6272"/>
    <n v="4"/>
    <n v="2.97"/>
    <n v="6.08E-2"/>
    <x v="1"/>
    <n v="3"/>
    <s v="2020-10-22 11:01:26.000"/>
    <s v="2020-10-22 15:19:31.000"/>
    <n v="-191.44950000000003"/>
    <m/>
    <m/>
    <m/>
    <m/>
    <m/>
    <m/>
    <m/>
    <m/>
    <m/>
    <m/>
    <m/>
    <m/>
    <m/>
    <m/>
    <m/>
    <m/>
    <m/>
    <m/>
    <m/>
  </r>
  <r>
    <n v="60"/>
    <d v="2020-10-23T00:00:00"/>
    <x v="17"/>
    <x v="0"/>
    <x v="45"/>
    <n v="73.893299999999996"/>
    <n v="74.9084"/>
    <n v="1.1155999999999999"/>
    <n v="5"/>
    <n v="3.96"/>
    <n v="1.37E-2"/>
    <x v="1"/>
    <n v="4"/>
    <s v="2020-10-23 09:38:33.000"/>
    <s v="2020-10-26 12:43:31.000"/>
    <n v="-190.33390000000003"/>
    <m/>
    <m/>
    <m/>
    <m/>
    <m/>
    <m/>
    <m/>
    <m/>
    <m/>
    <m/>
    <m/>
    <m/>
    <m/>
    <m/>
    <m/>
    <m/>
    <m/>
    <m/>
    <m/>
  </r>
  <r>
    <n v="61"/>
    <d v="2020-10-26T00:00:00"/>
    <x v="17"/>
    <x v="0"/>
    <x v="26"/>
    <n v="70"/>
    <n v="69.930000000000007"/>
    <n v="-2.33"/>
    <n v="5"/>
    <n v="1.98"/>
    <n v="-1E-3"/>
    <x v="0"/>
    <n v="2"/>
    <s v="2020-10-26 12:34:39.000"/>
    <s v="2020-10-26 13:59:53.000"/>
    <n v="-192.66390000000004"/>
    <m/>
    <m/>
    <m/>
    <m/>
    <m/>
    <m/>
    <m/>
    <m/>
    <m/>
    <m/>
    <m/>
    <m/>
    <m/>
    <m/>
    <m/>
    <m/>
    <m/>
    <m/>
    <m/>
  </r>
  <r>
    <n v="62"/>
    <d v="2020-10-27T00:00:00"/>
    <x v="18"/>
    <x v="0"/>
    <x v="46"/>
    <n v="78.37"/>
    <n v="77.03"/>
    <n v="-6"/>
    <n v="3"/>
    <n v="1.98"/>
    <n v="-1.7100000000000001E-2"/>
    <x v="0"/>
    <n v="2"/>
    <s v="2020-10-27 09:57:29.000"/>
    <s v="2020-10-28 09:56:12.000"/>
    <n v="-198.66390000000004"/>
    <m/>
    <m/>
    <m/>
    <m/>
    <m/>
    <m/>
    <m/>
    <m/>
    <m/>
    <m/>
    <m/>
    <m/>
    <m/>
    <m/>
    <m/>
    <m/>
    <m/>
    <m/>
    <m/>
  </r>
  <r>
    <n v="63"/>
    <d v="2020-10-28T00:00:00"/>
    <x v="18"/>
    <x v="0"/>
    <x v="7"/>
    <n v="23.93"/>
    <n v="24.164999999999999"/>
    <n v="0.37"/>
    <n v="10"/>
    <n v="1.98"/>
    <n v="9.7999999999999997E-3"/>
    <x v="1"/>
    <n v="2"/>
    <s v="2020-10-28 10:05:31.000"/>
    <s v="2020-10-28 10:50:11.000"/>
    <n v="-198.29390000000004"/>
    <m/>
    <m/>
    <m/>
    <m/>
    <m/>
    <m/>
    <m/>
    <m/>
    <m/>
    <m/>
    <m/>
    <m/>
    <m/>
    <m/>
    <m/>
    <m/>
    <m/>
    <m/>
    <m/>
  </r>
  <r>
    <n v="64"/>
    <d v="2020-10-29T00:00:00"/>
    <x v="19"/>
    <x v="0"/>
    <x v="7"/>
    <n v="23.1"/>
    <n v="23.101299999999998"/>
    <n v="-1.9410000000000001"/>
    <n v="30"/>
    <n v="1.98"/>
    <n v="1E-4"/>
    <x v="0"/>
    <n v="2"/>
    <s v="2020-10-29 13:35:36.000"/>
    <s v="2020-10-29 13:54:36.000"/>
    <n v="-200.23490000000004"/>
    <m/>
    <m/>
    <m/>
    <m/>
    <m/>
    <m/>
    <m/>
    <m/>
    <m/>
    <m/>
    <m/>
    <m/>
    <m/>
    <m/>
    <m/>
    <m/>
    <m/>
    <m/>
    <m/>
  </r>
  <r>
    <n v="65"/>
    <d v="2020-10-29T00:00:00"/>
    <x v="19"/>
    <x v="0"/>
    <x v="47"/>
    <n v="109.88"/>
    <n v="109.9"/>
    <n v="-1.94"/>
    <n v="2"/>
    <n v="1.98"/>
    <n v="2.0000000000000001E-4"/>
    <x v="0"/>
    <n v="2"/>
    <s v="2020-10-29 16:33:34.000"/>
    <s v="2020-10-29 16:40:05.000"/>
    <n v="-202.17490000000004"/>
    <m/>
    <m/>
    <m/>
    <m/>
    <m/>
    <m/>
    <m/>
    <m/>
    <m/>
    <m/>
    <m/>
    <m/>
    <m/>
    <m/>
    <m/>
    <m/>
    <m/>
    <m/>
    <m/>
  </r>
  <r>
    <n v="66"/>
    <d v="2020-10-29T00:00:00"/>
    <x v="20"/>
    <x v="0"/>
    <x v="48"/>
    <n v="20.82"/>
    <n v="21.2"/>
    <n v="1.82"/>
    <n v="10"/>
    <n v="1.98"/>
    <n v="1.83E-2"/>
    <x v="1"/>
    <n v="2"/>
    <s v="2020-10-29 14:10:40.000"/>
    <s v="2020-10-30 09:40:12.000"/>
    <n v="-200.35490000000004"/>
    <m/>
    <m/>
    <m/>
    <m/>
    <m/>
    <m/>
    <m/>
    <m/>
    <m/>
    <m/>
    <m/>
    <m/>
    <m/>
    <m/>
    <m/>
    <m/>
    <m/>
    <m/>
    <m/>
  </r>
  <r>
    <n v="67"/>
    <d v="2020-10-30T00:00:00"/>
    <x v="20"/>
    <x v="0"/>
    <x v="49"/>
    <n v="271.09500000000003"/>
    <n v="267"/>
    <n v="-126.81"/>
    <n v="30"/>
    <n v="3.96"/>
    <n v="-1.5100000000000001E-2"/>
    <x v="0"/>
    <n v="4"/>
    <s v="2020-10-30 09:33:18.000"/>
    <s v="2020-10-30 10:01:13.000"/>
    <n v="-327.16490000000005"/>
    <m/>
    <m/>
    <m/>
    <m/>
    <m/>
    <m/>
    <m/>
    <m/>
    <m/>
    <m/>
    <m/>
    <m/>
    <m/>
    <m/>
    <m/>
    <m/>
    <m/>
    <m/>
    <m/>
  </r>
  <r>
    <n v="68"/>
    <d v="2020-10-30T00:00:00"/>
    <x v="20"/>
    <x v="0"/>
    <x v="34"/>
    <n v="30.4725"/>
    <n v="30.813500000000001"/>
    <n v="23.324000000000002"/>
    <n v="80"/>
    <n v="3.96"/>
    <n v="1.12E-2"/>
    <x v="1"/>
    <n v="4"/>
    <s v="2020-10-30 09:34:25.000"/>
    <s v="2020-10-30 10:22:28.000"/>
    <n v="-303.84090000000003"/>
    <m/>
    <m/>
    <m/>
    <m/>
    <m/>
    <m/>
    <m/>
    <m/>
    <m/>
    <m/>
    <m/>
    <m/>
    <m/>
    <m/>
    <m/>
    <m/>
    <m/>
    <m/>
    <m/>
  </r>
  <r>
    <n v="69"/>
    <d v="2020-10-30T00:00:00"/>
    <x v="20"/>
    <x v="1"/>
    <x v="47"/>
    <n v="109.8111"/>
    <n v="109.3536"/>
    <n v="7.4775"/>
    <n v="-25"/>
    <n v="3.96"/>
    <n v="4.1999999999999997E-3"/>
    <x v="1"/>
    <n v="4"/>
    <s v="2020-10-30 10:03:46.000"/>
    <s v="2020-10-30 11:03:57.000"/>
    <n v="-296.36340000000001"/>
    <m/>
    <m/>
    <m/>
    <m/>
    <m/>
    <m/>
    <m/>
    <m/>
    <m/>
    <m/>
    <m/>
    <m/>
    <m/>
    <m/>
    <m/>
    <m/>
    <m/>
    <m/>
    <m/>
  </r>
  <r>
    <n v="70"/>
    <d v="2020-10-30T00:00:00"/>
    <x v="20"/>
    <x v="0"/>
    <x v="34"/>
    <n v="30.5092"/>
    <n v="30.508500000000002"/>
    <n v="-4.0389999999999997"/>
    <n v="120"/>
    <n v="3.96"/>
    <n v="0"/>
    <x v="0"/>
    <n v="4"/>
    <s v="2020-10-30 10:56:59.000"/>
    <s v="2020-10-30 11:47:05.000"/>
    <n v="-300.4024"/>
    <m/>
    <m/>
    <m/>
    <m/>
    <m/>
    <m/>
    <m/>
    <m/>
    <m/>
    <m/>
    <m/>
    <m/>
    <m/>
    <m/>
    <m/>
    <m/>
    <m/>
    <m/>
    <m/>
  </r>
  <r>
    <n v="71"/>
    <d v="2020-10-19T00:00:00"/>
    <x v="20"/>
    <x v="0"/>
    <x v="50"/>
    <n v="29.533300000000001"/>
    <n v="23.0672"/>
    <n v="-81.553600000000003"/>
    <n v="12"/>
    <n v="3.96"/>
    <n v="-0.21890000000000001"/>
    <x v="0"/>
    <n v="4"/>
    <s v="2020-10-19 14:12:05.000"/>
    <s v="2020-10-30 11:51:32.000"/>
    <n v="-381.95600000000002"/>
    <m/>
    <m/>
    <m/>
    <m/>
    <m/>
    <m/>
    <m/>
    <m/>
    <m/>
    <m/>
    <m/>
    <m/>
    <m/>
    <m/>
    <m/>
    <m/>
    <m/>
    <m/>
    <m/>
  </r>
  <r>
    <n v="72"/>
    <d v="2020-10-01T00:00:00"/>
    <x v="20"/>
    <x v="0"/>
    <x v="51"/>
    <n v="10.8696"/>
    <n v="10.02"/>
    <n v="-90.9"/>
    <n v="100"/>
    <n v="5.94"/>
    <n v="-7.8200000000000006E-2"/>
    <x v="0"/>
    <n v="6"/>
    <s v="2020-10-01 10:27:21.000"/>
    <s v="2020-10-30 11:52:09.000"/>
    <n v="-472.85599999999999"/>
    <m/>
    <m/>
    <m/>
    <m/>
    <m/>
    <m/>
    <m/>
    <m/>
    <m/>
    <m/>
    <m/>
    <m/>
    <m/>
    <m/>
    <m/>
    <m/>
    <m/>
    <m/>
    <m/>
  </r>
  <r>
    <n v="73"/>
    <d v="2020-10-26T00:00:00"/>
    <x v="20"/>
    <x v="0"/>
    <x v="52"/>
    <n v="12.683299999999999"/>
    <n v="11.75"/>
    <n v="-42.17"/>
    <n v="42"/>
    <n v="2.97"/>
    <n v="-7.3599999999999999E-2"/>
    <x v="0"/>
    <n v="3"/>
    <s v="2020-10-26 12:54:45.000"/>
    <s v="2020-10-30 12:04:15.000"/>
    <n v="-515.02599999999995"/>
    <m/>
    <m/>
    <m/>
    <m/>
    <m/>
    <m/>
    <m/>
    <m/>
    <m/>
    <m/>
    <m/>
    <m/>
    <m/>
    <m/>
    <m/>
    <m/>
    <m/>
    <m/>
    <m/>
  </r>
  <r>
    <n v="74"/>
    <d v="2020-10-29T00:00:00"/>
    <x v="21"/>
    <x v="0"/>
    <x v="6"/>
    <n v="21.1"/>
    <n v="20.804099999999998"/>
    <n v="-6.8171999999999997"/>
    <n v="13"/>
    <n v="2.97"/>
    <n v="-1.4E-2"/>
    <x v="0"/>
    <n v="3"/>
    <s v="2020-10-29 16:31:15.000"/>
    <s v="2020-11-02 11:29:06.000"/>
    <n v="-521.84319999999991"/>
    <m/>
    <m/>
    <m/>
    <m/>
    <m/>
    <m/>
    <m/>
    <m/>
    <m/>
    <m/>
    <m/>
    <m/>
    <m/>
    <m/>
    <m/>
    <m/>
    <m/>
    <m/>
    <m/>
  </r>
  <r>
    <n v="75"/>
    <d v="2020-11-02T00:00:00"/>
    <x v="21"/>
    <x v="0"/>
    <x v="34"/>
    <n v="32.9"/>
    <n v="31.910299999999999"/>
    <n v="-9.8976000000000006"/>
    <n v="8"/>
    <n v="1.98"/>
    <n v="-3.0099999999999998E-2"/>
    <x v="0"/>
    <n v="2"/>
    <s v="2020-11-02 10:36:42.000"/>
    <s v="2020-11-02 11:38:15.000"/>
    <n v="-531.74079999999992"/>
    <m/>
    <m/>
    <m/>
    <m/>
    <m/>
    <m/>
    <m/>
    <m/>
    <m/>
    <m/>
    <m/>
    <m/>
    <m/>
    <m/>
    <m/>
    <m/>
    <m/>
    <m/>
    <m/>
  </r>
  <r>
    <n v="76"/>
    <d v="2020-10-30T00:00:00"/>
    <x v="22"/>
    <x v="0"/>
    <x v="53"/>
    <n v="59.553699999999999"/>
    <n v="62.453299999999999"/>
    <n v="22.137"/>
    <n v="9"/>
    <n v="3.96"/>
    <n v="4.87E-2"/>
    <x v="1"/>
    <n v="4"/>
    <s v="2020-10-30 09:53:01.000"/>
    <s v="2020-11-05 11:07:31.000"/>
    <n v="-509.60379999999992"/>
    <m/>
    <m/>
    <m/>
    <m/>
    <m/>
    <m/>
    <m/>
    <m/>
    <m/>
    <m/>
    <m/>
    <m/>
    <m/>
    <m/>
    <m/>
    <m/>
    <m/>
    <m/>
    <m/>
  </r>
  <r>
    <n v="77"/>
    <d v="2020-11-06T00:00:00"/>
    <x v="23"/>
    <x v="0"/>
    <x v="54"/>
    <n v="124.83499999999999"/>
    <n v="127.2567"/>
    <n v="32.365000000000002"/>
    <n v="15"/>
    <n v="3.96"/>
    <n v="1.9400000000000001E-2"/>
    <x v="1"/>
    <n v="4"/>
    <s v="2020-11-06 09:38:37.000"/>
    <s v="2020-11-06 09:46:39.000"/>
    <n v="-477.23879999999991"/>
    <m/>
    <m/>
    <m/>
    <m/>
    <m/>
    <m/>
    <m/>
    <m/>
    <m/>
    <m/>
    <m/>
    <m/>
    <m/>
    <m/>
    <m/>
    <m/>
    <m/>
    <m/>
    <m/>
  </r>
  <r>
    <n v="78"/>
    <d v="2020-10-19T00:00:00"/>
    <x v="23"/>
    <x v="0"/>
    <x v="12"/>
    <n v="29.174399999999999"/>
    <n v="29.784700000000001"/>
    <n v="1.2334000000000001"/>
    <n v="15"/>
    <n v="7.92"/>
    <n v="2.0899999999999998E-2"/>
    <x v="1"/>
    <n v="8"/>
    <s v="2020-10-19 12:35:22.000"/>
    <s v="2020-11-06 09:49:07.000"/>
    <n v="-476.0053999999999"/>
    <m/>
    <m/>
    <m/>
    <m/>
    <m/>
    <m/>
    <m/>
    <m/>
    <m/>
    <m/>
    <m/>
    <m/>
    <m/>
    <m/>
    <m/>
    <m/>
    <m/>
    <m/>
    <m/>
  </r>
  <r>
    <n v="79"/>
    <d v="2020-10-30T00:00:00"/>
    <x v="23"/>
    <x v="0"/>
    <x v="43"/>
    <n v="39.732199999999999"/>
    <n v="43.0501"/>
    <n v="29.219000000000001"/>
    <n v="10"/>
    <n v="3.96"/>
    <n v="8.3500000000000005E-2"/>
    <x v="1"/>
    <n v="4"/>
    <s v="2020-10-30 09:49:22.000"/>
    <s v="2020-11-06 10:41:52.000"/>
    <n v="-446.7863999999999"/>
    <m/>
    <m/>
    <m/>
    <m/>
    <m/>
    <m/>
    <m/>
    <m/>
    <m/>
    <m/>
    <m/>
    <m/>
    <m/>
    <m/>
    <m/>
    <m/>
    <m/>
    <m/>
    <m/>
  </r>
  <r>
    <n v="80"/>
    <d v="2020-11-06T00:00:00"/>
    <x v="23"/>
    <x v="0"/>
    <x v="43"/>
    <n v="44.419899999999998"/>
    <n v="44.6937"/>
    <n v="-0.61099999999999999"/>
    <n v="5"/>
    <n v="1.98"/>
    <n v="6.1999999999999998E-3"/>
    <x v="0"/>
    <n v="2"/>
    <s v="2020-11-06 10:43:08.000"/>
    <s v="2020-11-06 11:47:10.000"/>
    <n v="-447.39739999999989"/>
    <m/>
    <m/>
    <m/>
    <m/>
    <m/>
    <m/>
    <m/>
    <m/>
    <m/>
    <m/>
    <m/>
    <m/>
    <m/>
    <m/>
    <m/>
    <m/>
    <m/>
    <m/>
    <m/>
  </r>
  <r>
    <n v="81"/>
    <d v="2020-11-06T00:00:00"/>
    <x v="23"/>
    <x v="0"/>
    <x v="44"/>
    <n v="68.423000000000002"/>
    <n v="64"/>
    <n v="-38.353999999999999"/>
    <n v="8"/>
    <n v="2.97"/>
    <n v="-6.4600000000000005E-2"/>
    <x v="0"/>
    <n v="3"/>
    <s v="2020-11-06 11:00:10.000"/>
    <s v="2020-11-06 12:35:56.000"/>
    <n v="-485.75139999999988"/>
    <m/>
    <m/>
    <m/>
    <m/>
    <m/>
    <m/>
    <m/>
    <m/>
    <m/>
    <m/>
    <m/>
    <m/>
    <m/>
    <m/>
    <m/>
    <m/>
    <m/>
    <m/>
    <m/>
  </r>
  <r>
    <n v="82"/>
    <d v="2020-10-30T00:00:00"/>
    <x v="24"/>
    <x v="0"/>
    <x v="7"/>
    <n v="24.996600000000001"/>
    <n v="24.046800000000001"/>
    <n v="-103.895"/>
    <n v="100"/>
    <n v="8.91"/>
    <n v="-3.7999999999999999E-2"/>
    <x v="0"/>
    <n v="9"/>
    <s v="2020-10-30 10:47:38.000"/>
    <s v="2020-11-09 09:59:53.000"/>
    <n v="-589.64639999999986"/>
    <m/>
    <m/>
    <m/>
    <m/>
    <m/>
    <m/>
    <m/>
    <m/>
    <m/>
    <m/>
    <m/>
    <m/>
    <m/>
    <m/>
    <m/>
    <m/>
    <m/>
    <m/>
    <m/>
  </r>
  <r>
    <n v="83"/>
    <d v="2020-11-09T00:00:00"/>
    <x v="24"/>
    <x v="0"/>
    <x v="55"/>
    <n v="162.16"/>
    <n v="156.55029999999999"/>
    <n v="-101.3044"/>
    <n v="17"/>
    <n v="5.94"/>
    <n v="-3.4599999999999999E-2"/>
    <x v="0"/>
    <n v="6"/>
    <s v="2020-11-09 13:37:15.000"/>
    <s v="2020-11-09 16:04:56.000"/>
    <n v="-690.95079999999984"/>
    <m/>
    <m/>
    <m/>
    <m/>
    <m/>
    <m/>
    <m/>
    <m/>
    <m/>
    <m/>
    <m/>
    <m/>
    <m/>
    <m/>
    <m/>
    <m/>
    <m/>
    <m/>
    <m/>
  </r>
  <r>
    <n v="84"/>
    <d v="2020-11-10T00:00:00"/>
    <x v="25"/>
    <x v="0"/>
    <x v="56"/>
    <n v="270.63"/>
    <n v="267.94"/>
    <n v="-4.67"/>
    <n v="1"/>
    <n v="1.98"/>
    <n v="-9.9000000000000008E-3"/>
    <x v="0"/>
    <n v="2"/>
    <s v="2020-11-10 09:39:34.000"/>
    <s v="2020-11-10 09:41:14.000"/>
    <n v="-695.6207999999998"/>
    <m/>
    <m/>
    <m/>
    <m/>
    <m/>
    <m/>
    <m/>
    <m/>
    <m/>
    <m/>
    <m/>
    <m/>
    <m/>
    <m/>
    <m/>
    <m/>
    <m/>
    <m/>
    <m/>
  </r>
  <r>
    <n v="85"/>
    <d v="2020-11-10T00:00:00"/>
    <x v="25"/>
    <x v="0"/>
    <x v="57"/>
    <n v="12.85"/>
    <n v="13.35"/>
    <n v="8.52"/>
    <n v="21"/>
    <n v="1.98"/>
    <n v="3.8899999999999997E-2"/>
    <x v="1"/>
    <n v="2"/>
    <s v="2020-11-10 09:46:00.000"/>
    <s v="2020-11-10 11:42:08.000"/>
    <n v="-687.10079999999982"/>
    <m/>
    <m/>
    <m/>
    <m/>
    <m/>
    <m/>
    <m/>
    <m/>
    <m/>
    <m/>
    <m/>
    <m/>
    <m/>
    <m/>
    <m/>
    <m/>
    <m/>
    <m/>
    <m/>
  </r>
  <r>
    <n v="86"/>
    <d v="2020-11-12T00:00:00"/>
    <x v="26"/>
    <x v="0"/>
    <x v="58"/>
    <n v="36.9"/>
    <n v="36.4"/>
    <n v="-26.98"/>
    <n v="50"/>
    <n v="1.98"/>
    <n v="-1.3599999999999999E-2"/>
    <x v="0"/>
    <n v="2"/>
    <s v="2020-11-12 09:36:37.000"/>
    <s v="2020-11-12 09:42:36.000"/>
    <n v="-714.08079999999984"/>
    <m/>
    <m/>
    <m/>
    <m/>
    <m/>
    <m/>
    <m/>
    <m/>
    <m/>
    <m/>
    <m/>
    <m/>
    <m/>
    <m/>
    <m/>
    <m/>
    <m/>
    <m/>
    <m/>
  </r>
  <r>
    <n v="87"/>
    <d v="2020-11-06T00:00:00"/>
    <x v="26"/>
    <x v="0"/>
    <x v="59"/>
    <n v="9.1649999999999991"/>
    <n v="9.6379000000000001"/>
    <n v="8.8524999999999991"/>
    <n v="25"/>
    <n v="2.97"/>
    <n v="5.16E-2"/>
    <x v="1"/>
    <n v="3"/>
    <s v="2020-11-06 15:56:26.000"/>
    <s v="2020-11-12 10:49:05.000"/>
    <n v="-705.22829999999988"/>
    <m/>
    <m/>
    <m/>
    <m/>
    <m/>
    <m/>
    <m/>
    <m/>
    <m/>
    <m/>
    <m/>
    <m/>
    <m/>
    <m/>
    <m/>
    <m/>
    <m/>
    <m/>
    <m/>
  </r>
  <r>
    <n v="88"/>
    <d v="2020-11-06T00:00:00"/>
    <x v="26"/>
    <x v="0"/>
    <x v="34"/>
    <n v="40.928699999999999"/>
    <n v="44.992899999999999"/>
    <n v="69.2988"/>
    <n v="19"/>
    <n v="7.92"/>
    <n v="9.9299999999999999E-2"/>
    <x v="1"/>
    <n v="8"/>
    <s v="2020-11-06 09:55:22.000"/>
    <s v="2020-11-12 13:56:28.000"/>
    <n v="-635.92949999999985"/>
    <m/>
    <m/>
    <m/>
    <m/>
    <m/>
    <m/>
    <m/>
    <m/>
    <m/>
    <m/>
    <m/>
    <m/>
    <m/>
    <m/>
    <m/>
    <m/>
    <m/>
    <m/>
    <m/>
  </r>
  <r>
    <n v="89"/>
    <d v="2020-10-19T00:00:00"/>
    <x v="27"/>
    <x v="0"/>
    <x v="19"/>
    <n v="91.021299999999997"/>
    <n v="67.66"/>
    <n v="-285.28500000000003"/>
    <n v="12"/>
    <n v="4.95"/>
    <n v="-0.25669999999999998"/>
    <x v="0"/>
    <n v="5"/>
    <s v="2020-10-19 13:55:18.000"/>
    <s v="2020-11-13 09:44:27.000"/>
    <n v="-921.21449999999982"/>
    <m/>
    <m/>
    <m/>
    <m/>
    <m/>
    <m/>
    <m/>
    <m/>
    <m/>
    <m/>
    <m/>
    <m/>
    <m/>
    <m/>
    <m/>
    <m/>
    <m/>
    <m/>
    <m/>
  </r>
  <r>
    <n v="90"/>
    <d v="2020-11-13T00:00:00"/>
    <x v="27"/>
    <x v="1"/>
    <x v="58"/>
    <n v="49.1"/>
    <n v="47.639899999999997"/>
    <n v="142.05000000000001"/>
    <n v="-100"/>
    <n v="3.96"/>
    <n v="2.9700000000000001E-2"/>
    <x v="1"/>
    <n v="4"/>
    <s v="2020-11-13 09:38:20.000"/>
    <s v="2020-11-13 10:13:52.000"/>
    <n v="-779.16449999999986"/>
    <m/>
    <m/>
    <m/>
    <m/>
    <m/>
    <m/>
    <m/>
    <m/>
    <m/>
    <m/>
    <m/>
    <m/>
    <m/>
    <m/>
    <m/>
    <m/>
    <m/>
    <m/>
    <m/>
  </r>
  <r>
    <n v="91"/>
    <d v="2020-11-12T00:00:00"/>
    <x v="27"/>
    <x v="0"/>
    <x v="60"/>
    <n v="87.243200000000002"/>
    <n v="90"/>
    <n v="6.2904"/>
    <n v="3"/>
    <n v="1.98"/>
    <n v="3.1600000000000003E-2"/>
    <x v="1"/>
    <n v="2"/>
    <s v="2020-11-12 09:57:56.000"/>
    <s v="2020-11-13 11:18:15.000"/>
    <n v="-772.87409999999988"/>
    <m/>
    <m/>
    <m/>
    <m/>
    <m/>
    <m/>
    <m/>
    <m/>
    <m/>
    <m/>
    <m/>
    <m/>
    <m/>
    <m/>
    <m/>
    <m/>
    <m/>
    <m/>
    <m/>
  </r>
  <r>
    <n v="92"/>
    <d v="2020-11-09T00:00:00"/>
    <x v="27"/>
    <x v="0"/>
    <x v="61"/>
    <n v="82.275000000000006"/>
    <n v="89.341099999999997"/>
    <n v="52.568399999999997"/>
    <n v="8"/>
    <n v="3.96"/>
    <n v="8.5900000000000004E-2"/>
    <x v="1"/>
    <n v="4"/>
    <s v="2020-11-09 14:25:45.000"/>
    <s v="2020-11-13 15:38:37.000"/>
    <n v="-720.30569999999989"/>
    <m/>
    <m/>
    <m/>
    <m/>
    <m/>
    <m/>
    <m/>
    <m/>
    <m/>
    <m/>
    <m/>
    <m/>
    <m/>
    <m/>
    <m/>
    <m/>
    <m/>
    <m/>
    <m/>
  </r>
  <r>
    <n v="93"/>
    <d v="2020-10-13T00:00:00"/>
    <x v="28"/>
    <x v="0"/>
    <x v="23"/>
    <n v="57.162300000000002"/>
    <n v="56.613300000000002"/>
    <n v="-14.067"/>
    <n v="13"/>
    <n v="6.93"/>
    <n v="-9.5999999999999992E-3"/>
    <x v="0"/>
    <n v="7"/>
    <s v="2020-10-13 12:09:15.000"/>
    <s v="2020-11-16 14:24:11.000"/>
    <n v="-734.3726999999999"/>
    <m/>
    <m/>
    <m/>
    <m/>
    <m/>
    <m/>
    <m/>
    <m/>
    <m/>
    <m/>
    <m/>
    <m/>
    <m/>
    <m/>
    <m/>
    <m/>
    <m/>
    <m/>
    <m/>
  </r>
  <r>
    <n v="94"/>
    <d v="2020-11-17T00:00:00"/>
    <x v="29"/>
    <x v="0"/>
    <x v="1"/>
    <n v="453.8254"/>
    <n v="442.29050000000001"/>
    <n v="-225.1027"/>
    <n v="19"/>
    <n v="5.94"/>
    <n v="-2.5399999999999999E-2"/>
    <x v="0"/>
    <n v="6"/>
    <s v="2020-11-17 09:42:46.000"/>
    <s v="2020-11-17 11:37:02.000"/>
    <n v="-959.47539999999992"/>
    <m/>
    <m/>
    <m/>
    <m/>
    <m/>
    <m/>
    <m/>
    <m/>
    <m/>
    <m/>
    <m/>
    <m/>
    <m/>
    <m/>
    <m/>
    <m/>
    <m/>
    <m/>
    <m/>
  </r>
  <r>
    <n v="95"/>
    <d v="2020-11-18T00:00:00"/>
    <x v="30"/>
    <x v="1"/>
    <x v="34"/>
    <n v="44.65"/>
    <n v="45.5"/>
    <n v="-52.98"/>
    <n v="-60"/>
    <n v="1.98"/>
    <n v="-1.9E-2"/>
    <x v="0"/>
    <n v="2"/>
    <s v="2020-11-18 09:31:41.000"/>
    <s v="2020-11-18 09:35:15.000"/>
    <n v="-1012.4553999999999"/>
    <m/>
    <m/>
    <m/>
    <m/>
    <m/>
    <m/>
    <m/>
    <m/>
    <m/>
    <m/>
    <m/>
    <m/>
    <m/>
    <m/>
    <m/>
    <m/>
    <m/>
    <m/>
    <m/>
  </r>
  <r>
    <n v="96"/>
    <d v="2020-11-18T00:00:00"/>
    <x v="30"/>
    <x v="0"/>
    <x v="34"/>
    <n v="46.139899999999997"/>
    <n v="44.963099999999997"/>
    <n v="-37.283999999999999"/>
    <n v="30"/>
    <n v="1.98"/>
    <n v="-2.5499999999999998E-2"/>
    <x v="0"/>
    <n v="2"/>
    <s v="2020-11-18 09:39:43.000"/>
    <s v="2020-11-18 09:44:11.000"/>
    <n v="-1049.7393999999999"/>
    <m/>
    <m/>
    <m/>
    <m/>
    <m/>
    <m/>
    <m/>
    <m/>
    <m/>
    <m/>
    <m/>
    <m/>
    <m/>
    <m/>
    <m/>
    <m/>
    <m/>
    <m/>
    <m/>
  </r>
  <r>
    <n v="97"/>
    <d v="2020-11-18T00:00:00"/>
    <x v="30"/>
    <x v="0"/>
    <x v="62"/>
    <n v="358.72"/>
    <n v="359.27109999999999"/>
    <n v="0.77549999999999997"/>
    <n v="5"/>
    <n v="1.98"/>
    <n v="1.5E-3"/>
    <x v="1"/>
    <n v="2"/>
    <s v="2020-11-18 14:27:03.000"/>
    <s v="2020-11-18 14:35:02.000"/>
    <n v="-1048.9639"/>
    <m/>
    <m/>
    <m/>
    <m/>
    <m/>
    <m/>
    <m/>
    <m/>
    <m/>
    <m/>
    <m/>
    <m/>
    <m/>
    <m/>
    <m/>
    <m/>
    <m/>
    <m/>
    <m/>
  </r>
  <r>
    <n v="98"/>
    <d v="2020-11-02T00:00:00"/>
    <x v="30"/>
    <x v="0"/>
    <x v="63"/>
    <n v="236.52449999999999"/>
    <n v="232.655"/>
    <n v="-15.5684"/>
    <n v="3"/>
    <n v="3.96"/>
    <n v="-1.6400000000000001E-2"/>
    <x v="0"/>
    <n v="4"/>
    <s v="2020-11-02 12:37:33.000"/>
    <s v="2020-11-18 15:54:42.000"/>
    <n v="-1064.5323000000001"/>
    <m/>
    <m/>
    <m/>
    <m/>
    <m/>
    <m/>
    <m/>
    <m/>
    <m/>
    <m/>
    <m/>
    <m/>
    <m/>
    <m/>
    <m/>
    <m/>
    <m/>
    <m/>
    <m/>
  </r>
  <r>
    <n v="99"/>
    <d v="2020-11-16T00:00:00"/>
    <x v="31"/>
    <x v="0"/>
    <x v="64"/>
    <n v="7.1"/>
    <n v="10.445499999999999"/>
    <n v="177.07"/>
    <n v="55"/>
    <n v="6.93"/>
    <n v="0.47120000000000001"/>
    <x v="1"/>
    <n v="7"/>
    <s v="2020-11-16 16:09:46.000"/>
    <s v="2020-11-19 14:55:59.000"/>
    <n v="-887.46230000000014"/>
    <m/>
    <m/>
    <m/>
    <m/>
    <m/>
    <m/>
    <m/>
    <m/>
    <m/>
    <m/>
    <m/>
    <m/>
    <m/>
    <m/>
    <m/>
    <m/>
    <m/>
    <m/>
    <m/>
  </r>
  <r>
    <n v="100"/>
    <d v="2020-11-19T00:00:00"/>
    <x v="31"/>
    <x v="0"/>
    <x v="64"/>
    <n v="16.03"/>
    <n v="16.010000000000002"/>
    <n v="-2.38"/>
    <n v="20"/>
    <n v="1.98"/>
    <n v="-1.1999999999999999E-3"/>
    <x v="0"/>
    <n v="2"/>
    <s v="2020-11-19 15:54:38.000"/>
    <s v="2020-11-19 16:36:41.000"/>
    <n v="-889.84230000000014"/>
    <m/>
    <m/>
    <m/>
    <m/>
    <m/>
    <m/>
    <m/>
    <m/>
    <m/>
    <m/>
    <m/>
    <m/>
    <m/>
    <m/>
    <m/>
    <m/>
    <m/>
    <m/>
    <m/>
  </r>
  <r>
    <n v="101"/>
    <d v="2020-11-23T00:00:00"/>
    <x v="32"/>
    <x v="0"/>
    <x v="65"/>
    <n v="30.39"/>
    <n v="30.99"/>
    <n v="10.02"/>
    <n v="20"/>
    <n v="1.98"/>
    <n v="1.9699999999999999E-2"/>
    <x v="1"/>
    <n v="2"/>
    <s v="2020-11-23 10:19:58.000"/>
    <s v="2020-11-23 10:37:10.000"/>
    <n v="-879.82230000000015"/>
    <m/>
    <m/>
    <m/>
    <m/>
    <m/>
    <m/>
    <m/>
    <m/>
    <m/>
    <m/>
    <m/>
    <m/>
    <m/>
    <m/>
    <m/>
    <m/>
    <m/>
    <m/>
    <m/>
  </r>
  <r>
    <n v="102"/>
    <d v="2020-11-24T00:00:00"/>
    <x v="33"/>
    <x v="0"/>
    <x v="48"/>
    <n v="39.792000000000002"/>
    <n v="41.05"/>
    <n v="25.510999999999999"/>
    <n v="25"/>
    <n v="5.94"/>
    <n v="3.1600000000000003E-2"/>
    <x v="1"/>
    <n v="6"/>
    <s v="2020-11-24 09:46:35.000"/>
    <s v="2020-11-25 09:33:04.000"/>
    <n v="-854.31130000000019"/>
    <m/>
    <m/>
    <m/>
    <m/>
    <m/>
    <m/>
    <m/>
    <m/>
    <m/>
    <m/>
    <m/>
    <m/>
    <m/>
    <m/>
    <m/>
    <m/>
    <m/>
    <m/>
    <m/>
  </r>
  <r>
    <n v="103"/>
    <d v="2020-10-06T00:00:00"/>
    <x v="34"/>
    <x v="0"/>
    <x v="66"/>
    <n v="47.152799999999999"/>
    <n v="46.973700000000001"/>
    <n v="-26.5962"/>
    <n v="49"/>
    <n v="17.82"/>
    <n v="-3.8E-3"/>
    <x v="0"/>
    <n v="18"/>
    <s v="2020-10-06 15:07:36.000"/>
    <s v="2020-11-27 09:47:11.000"/>
    <n v="-880.90750000000014"/>
    <m/>
    <m/>
    <m/>
    <m/>
    <m/>
    <m/>
    <m/>
    <m/>
    <m/>
    <m/>
    <m/>
    <m/>
    <m/>
    <m/>
    <m/>
    <m/>
    <m/>
    <m/>
    <m/>
  </r>
  <r>
    <n v="104"/>
    <d v="2020-11-27T00:00:00"/>
    <x v="34"/>
    <x v="0"/>
    <x v="5"/>
    <n v="26.72"/>
    <n v="27.6921"/>
    <n v="10.621"/>
    <n v="15"/>
    <n v="3.96"/>
    <n v="3.6400000000000002E-2"/>
    <x v="1"/>
    <n v="4"/>
    <s v="2020-11-27 11:45:50.000"/>
    <s v="2020-11-27 11:56:56.000"/>
    <n v="-870.28650000000016"/>
    <m/>
    <m/>
    <m/>
    <m/>
    <m/>
    <m/>
    <m/>
    <m/>
    <m/>
    <m/>
    <m/>
    <m/>
    <m/>
    <m/>
    <m/>
    <m/>
    <m/>
    <m/>
    <m/>
  </r>
  <r>
    <n v="105"/>
    <d v="2020-10-12T00:00:00"/>
    <x v="35"/>
    <x v="0"/>
    <x v="67"/>
    <n v="63.512700000000002"/>
    <n v="61.716700000000003"/>
    <n v="-34.86"/>
    <n v="15"/>
    <n v="7.92"/>
    <n v="-2.8299999999999999E-2"/>
    <x v="0"/>
    <n v="8"/>
    <s v="2020-10-12 10:38:04.000"/>
    <s v="2020-11-30 10:34:22.000"/>
    <n v="-905.14650000000017"/>
    <m/>
    <m/>
    <m/>
    <m/>
    <m/>
    <m/>
    <m/>
    <m/>
    <m/>
    <m/>
    <m/>
    <m/>
    <m/>
    <m/>
    <m/>
    <m/>
    <m/>
    <m/>
    <m/>
  </r>
  <r>
    <n v="106"/>
    <d v="2020-11-12T00:00:00"/>
    <x v="35"/>
    <x v="0"/>
    <x v="68"/>
    <n v="18.584299999999999"/>
    <n v="22.1892"/>
    <n v="242.44499999999999"/>
    <n v="70"/>
    <n v="9.9"/>
    <n v="0.19400000000000001"/>
    <x v="1"/>
    <n v="10"/>
    <s v="2020-11-12 15:22:37.000"/>
    <s v="2020-11-30 10:34:56.000"/>
    <n v="-662.70150000000012"/>
    <m/>
    <m/>
    <m/>
    <m/>
    <m/>
    <m/>
    <m/>
    <m/>
    <m/>
    <m/>
    <m/>
    <m/>
    <m/>
    <m/>
    <m/>
    <m/>
    <m/>
    <m/>
    <m/>
  </r>
  <r>
    <n v="107"/>
    <d v="2020-11-30T00:00:00"/>
    <x v="35"/>
    <x v="0"/>
    <x v="5"/>
    <n v="24.679500000000001"/>
    <n v="26.0701"/>
    <n v="11.926"/>
    <n v="10"/>
    <n v="1.98"/>
    <n v="5.6300000000000003E-2"/>
    <x v="1"/>
    <n v="2"/>
    <s v="2020-11-30 10:42:01.000"/>
    <s v="2020-11-30 10:51:39.000"/>
    <n v="-650.77550000000008"/>
    <m/>
    <m/>
    <m/>
    <m/>
    <m/>
    <m/>
    <m/>
    <m/>
    <m/>
    <m/>
    <m/>
    <m/>
    <m/>
    <m/>
    <m/>
    <m/>
    <m/>
    <m/>
    <m/>
  </r>
  <r>
    <n v="108"/>
    <d v="2020-11-30T00:00:00"/>
    <x v="35"/>
    <x v="0"/>
    <x v="69"/>
    <n v="15.1"/>
    <n v="15.22"/>
    <n v="5.22"/>
    <n v="60"/>
    <n v="1.98"/>
    <n v="7.9000000000000008E-3"/>
    <x v="1"/>
    <n v="2"/>
    <s v="2020-11-30 14:36:40.000"/>
    <s v="2020-11-30 15:47:06.000"/>
    <n v="-645.55550000000005"/>
    <m/>
    <m/>
    <m/>
    <m/>
    <m/>
    <m/>
    <m/>
    <m/>
    <m/>
    <m/>
    <m/>
    <m/>
    <m/>
    <m/>
    <m/>
    <m/>
    <m/>
    <m/>
    <m/>
  </r>
  <r>
    <n v="109"/>
    <d v="2020-11-27T00:00:00"/>
    <x v="36"/>
    <x v="0"/>
    <x v="70"/>
    <n v="40.067999999999998"/>
    <n v="40.215800000000002"/>
    <n v="-1.2549999999999999"/>
    <n v="25"/>
    <n v="4.95"/>
    <n v="3.7000000000000002E-3"/>
    <x v="0"/>
    <n v="5"/>
    <s v="2020-11-27 09:59:53.000"/>
    <s v="2020-12-01 10:01:10.000"/>
    <n v="-646.81050000000005"/>
    <m/>
    <m/>
    <m/>
    <m/>
    <m/>
    <m/>
    <m/>
    <m/>
    <m/>
    <m/>
    <m/>
    <m/>
    <m/>
    <m/>
    <m/>
    <m/>
    <m/>
    <m/>
    <m/>
  </r>
  <r>
    <n v="110"/>
    <d v="2020-12-01T00:00:00"/>
    <x v="36"/>
    <x v="0"/>
    <x v="71"/>
    <n v="36.143500000000003"/>
    <n v="38.005000000000003"/>
    <n v="15.645"/>
    <n v="10"/>
    <n v="2.97"/>
    <n v="5.1499999999999997E-2"/>
    <x v="1"/>
    <n v="3"/>
    <s v="2020-12-01 10:24:47.000"/>
    <s v="2020-12-01 11:13:56.000"/>
    <n v="-631.16550000000007"/>
    <m/>
    <m/>
    <m/>
    <m/>
    <m/>
    <m/>
    <m/>
    <m/>
    <m/>
    <m/>
    <m/>
    <m/>
    <m/>
    <m/>
    <m/>
    <m/>
    <m/>
    <m/>
    <m/>
  </r>
  <r>
    <n v="111"/>
    <d v="2020-12-01T00:00:00"/>
    <x v="37"/>
    <x v="0"/>
    <x v="58"/>
    <n v="50.07"/>
    <n v="51.957799999999999"/>
    <n v="33.795000000000002"/>
    <n v="20"/>
    <n v="3.96"/>
    <n v="3.7699999999999997E-2"/>
    <x v="1"/>
    <n v="4"/>
    <s v="2020-12-01 15:02:03.000"/>
    <s v="2020-12-02 11:07:05.000"/>
    <n v="-597.37050000000011"/>
    <m/>
    <m/>
    <m/>
    <m/>
    <m/>
    <m/>
    <m/>
    <m/>
    <m/>
    <m/>
    <m/>
    <m/>
    <m/>
    <m/>
    <m/>
    <m/>
    <m/>
    <m/>
    <m/>
  </r>
  <r>
    <n v="112"/>
    <d v="2020-11-30T00:00:00"/>
    <x v="38"/>
    <x v="0"/>
    <x v="57"/>
    <n v="29.354900000000001"/>
    <n v="30.766500000000001"/>
    <n v="59.689"/>
    <n v="50"/>
    <n v="10.89"/>
    <n v="4.8099999999999997E-2"/>
    <x v="1"/>
    <n v="11"/>
    <s v="2020-11-30 09:49:56.000"/>
    <s v="2020-12-03 12:24:04.000"/>
    <n v="-537.68150000000014"/>
    <m/>
    <m/>
    <m/>
    <m/>
    <m/>
    <m/>
    <m/>
    <m/>
    <m/>
    <m/>
    <m/>
    <m/>
    <m/>
    <m/>
    <m/>
    <m/>
    <m/>
    <m/>
    <m/>
  </r>
  <r>
    <n v="113"/>
    <d v="2020-12-02T00:00:00"/>
    <x v="39"/>
    <x v="0"/>
    <x v="5"/>
    <n v="22.13"/>
    <n v="24.7456"/>
    <n v="23.185500000000001"/>
    <n v="10"/>
    <n v="2.97"/>
    <n v="0.1182"/>
    <x v="1"/>
    <n v="3"/>
    <s v="2020-12-02 12:53:18.000"/>
    <s v="2020-12-04 09:30:57.000"/>
    <n v="-514.49600000000009"/>
    <m/>
    <m/>
    <m/>
    <m/>
    <m/>
    <m/>
    <m/>
    <m/>
    <m/>
    <m/>
    <m/>
    <m/>
    <m/>
    <m/>
    <m/>
    <m/>
    <m/>
    <m/>
    <m/>
  </r>
  <r>
    <n v="114"/>
    <d v="2020-12-04T00:00:00"/>
    <x v="40"/>
    <x v="0"/>
    <x v="48"/>
    <n v="30.726600000000001"/>
    <n v="31.792000000000002"/>
    <n v="25.029499999999999"/>
    <n v="30"/>
    <n v="6.93"/>
    <n v="3.4700000000000002E-2"/>
    <x v="1"/>
    <n v="7"/>
    <s v="2020-12-04 08:34:00.000"/>
    <s v="2020-12-08 09:16:49.000"/>
    <n v="-489.46650000000011"/>
    <m/>
    <m/>
    <m/>
    <m/>
    <m/>
    <m/>
    <m/>
    <m/>
    <m/>
    <m/>
    <m/>
    <m/>
    <m/>
    <m/>
    <m/>
    <m/>
    <m/>
    <m/>
    <m/>
  </r>
  <r>
    <n v="115"/>
    <d v="2020-12-07T00:00:00"/>
    <x v="40"/>
    <x v="0"/>
    <x v="72"/>
    <n v="18.671199999999999"/>
    <n v="17.5"/>
    <n v="-16.034400000000002"/>
    <n v="12"/>
    <n v="1.98"/>
    <n v="-6.2700000000000006E-2"/>
    <x v="0"/>
    <n v="2"/>
    <s v="2020-12-07 14:05:05.000"/>
    <s v="2020-12-08 10:10:19.000"/>
    <n v="-505.50090000000012"/>
    <m/>
    <m/>
    <m/>
    <m/>
    <m/>
    <m/>
    <m/>
    <m/>
    <m/>
    <m/>
    <m/>
    <m/>
    <m/>
    <m/>
    <m/>
    <m/>
    <m/>
    <m/>
    <m/>
  </r>
  <r>
    <n v="116"/>
    <d v="2020-12-09T00:00:00"/>
    <x v="41"/>
    <x v="0"/>
    <x v="73"/>
    <n v="35.07"/>
    <n v="35.220100000000002"/>
    <n v="-0.17879999999999999"/>
    <n v="12"/>
    <n v="1.98"/>
    <n v="4.3E-3"/>
    <x v="0"/>
    <n v="2"/>
    <s v="2020-12-09 13:34:30.000"/>
    <s v="2020-12-09 13:42:38.000"/>
    <n v="-505.67970000000014"/>
    <m/>
    <m/>
    <m/>
    <m/>
    <m/>
    <m/>
    <m/>
    <m/>
    <m/>
    <m/>
    <m/>
    <m/>
    <m/>
    <m/>
    <m/>
    <m/>
    <m/>
    <m/>
    <m/>
  </r>
  <r>
    <n v="117"/>
    <d v="2020-12-09T00:00:00"/>
    <x v="41"/>
    <x v="0"/>
    <x v="74"/>
    <n v="30.2895"/>
    <n v="31.12"/>
    <n v="7.9859999999999998"/>
    <n v="12"/>
    <n v="1.98"/>
    <n v="2.7400000000000001E-2"/>
    <x v="1"/>
    <n v="2"/>
    <s v="2020-12-09 13:36:52.000"/>
    <s v="2020-12-09 13:43:50.000"/>
    <n v="-497.69370000000015"/>
    <m/>
    <m/>
    <m/>
    <m/>
    <m/>
    <m/>
    <m/>
    <m/>
    <m/>
    <m/>
    <m/>
    <m/>
    <m/>
    <m/>
    <m/>
    <m/>
    <m/>
    <m/>
    <m/>
  </r>
  <r>
    <n v="118"/>
    <d v="2020-12-09T00:00:00"/>
    <x v="42"/>
    <x v="0"/>
    <x v="75"/>
    <n v="14.1396"/>
    <n v="15.5151"/>
    <n v="13.536"/>
    <n v="12"/>
    <n v="2.97"/>
    <n v="9.7299999999999998E-2"/>
    <x v="1"/>
    <n v="3"/>
    <s v="2020-12-09 15:05:55.000"/>
    <s v="2020-12-10 14:55:46.000"/>
    <n v="-484.15770000000015"/>
    <m/>
    <m/>
    <m/>
    <m/>
    <m/>
    <m/>
    <m/>
    <m/>
    <m/>
    <m/>
    <m/>
    <m/>
    <m/>
    <m/>
    <m/>
    <m/>
    <m/>
    <m/>
    <m/>
  </r>
  <r>
    <n v="119"/>
    <d v="2020-12-07T00:00:00"/>
    <x v="42"/>
    <x v="0"/>
    <x v="66"/>
    <n v="46.796100000000003"/>
    <n v="48.945799999999998"/>
    <n v="68.478399999999993"/>
    <n v="36"/>
    <n v="8.91"/>
    <n v="4.5900000000000003E-2"/>
    <x v="1"/>
    <n v="9"/>
    <s v="2020-12-07 13:55:51.000"/>
    <s v="2020-12-10 15:43:55.000"/>
    <n v="-415.67930000000013"/>
    <m/>
    <m/>
    <m/>
    <m/>
    <m/>
    <m/>
    <m/>
    <m/>
    <m/>
    <m/>
    <m/>
    <m/>
    <m/>
    <m/>
    <m/>
    <m/>
    <m/>
    <m/>
    <m/>
  </r>
  <r>
    <n v="120"/>
    <d v="2020-12-09T00:00:00"/>
    <x v="43"/>
    <x v="0"/>
    <x v="76"/>
    <n v="12.799899999999999"/>
    <n v="14.18"/>
    <n v="13.591200000000001"/>
    <n v="12"/>
    <n v="2.97"/>
    <n v="0.10780000000000001"/>
    <x v="1"/>
    <n v="3"/>
    <s v="2020-12-09 15:28:00.000"/>
    <s v="2020-12-11 10:04:01.000"/>
    <n v="-402.08810000000011"/>
    <m/>
    <m/>
    <m/>
    <m/>
    <m/>
    <m/>
    <m/>
    <m/>
    <m/>
    <m/>
    <m/>
    <m/>
    <m/>
    <m/>
    <m/>
    <m/>
    <m/>
    <m/>
    <m/>
  </r>
  <r>
    <n v="121"/>
    <d v="2020-12-09T00:00:00"/>
    <x v="44"/>
    <x v="0"/>
    <x v="58"/>
    <n v="45.136499999999998"/>
    <n v="45.4908"/>
    <n v="3.9923999999999999"/>
    <n v="42"/>
    <n v="10.89"/>
    <n v="7.9000000000000008E-3"/>
    <x v="1"/>
    <n v="11"/>
    <s v="2020-12-09 10:32:51.000"/>
    <s v="2020-12-14 14:26:44.000"/>
    <n v="-398.09570000000014"/>
    <m/>
    <m/>
    <m/>
    <m/>
    <m/>
    <m/>
    <m/>
    <m/>
    <m/>
    <m/>
    <m/>
    <m/>
    <m/>
    <m/>
    <m/>
    <m/>
    <m/>
    <m/>
    <m/>
  </r>
  <r>
    <n v="122"/>
    <d v="2020-12-14T00:00:00"/>
    <x v="45"/>
    <x v="0"/>
    <x v="73"/>
    <n v="26.5"/>
    <n v="28.309100000000001"/>
    <n v="16.7591"/>
    <n v="12"/>
    <n v="4.95"/>
    <n v="6.83E-2"/>
    <x v="1"/>
    <n v="5"/>
    <s v="2020-12-14 10:16:36.000"/>
    <s v="2020-12-15 13:30:28.000"/>
    <n v="-381.33660000000015"/>
    <m/>
    <m/>
    <m/>
    <m/>
    <m/>
    <m/>
    <m/>
    <m/>
    <m/>
    <m/>
    <m/>
    <m/>
    <m/>
    <m/>
    <m/>
    <m/>
    <m/>
    <m/>
    <m/>
  </r>
  <r>
    <n v="123"/>
    <d v="2020-12-14T00:00:00"/>
    <x v="45"/>
    <x v="0"/>
    <x v="71"/>
    <n v="56.8"/>
    <n v="60.662500000000001"/>
    <n v="42.39"/>
    <n v="12"/>
    <n v="3.96"/>
    <n v="6.8000000000000005E-2"/>
    <x v="1"/>
    <n v="4"/>
    <s v="2020-12-14 12:32:02.000"/>
    <s v="2020-12-15 14:43:53.000"/>
    <n v="-338.94660000000016"/>
    <m/>
    <m/>
    <m/>
    <m/>
    <m/>
    <m/>
    <m/>
    <m/>
    <m/>
    <m/>
    <m/>
    <m/>
    <m/>
    <m/>
    <m/>
    <m/>
    <m/>
    <m/>
    <m/>
  </r>
  <r>
    <n v="124"/>
    <d v="2020-12-15T00:00:00"/>
    <x v="46"/>
    <x v="0"/>
    <x v="77"/>
    <n v="24.729099999999999"/>
    <n v="25.741"/>
    <n v="10.162800000000001"/>
    <n v="12"/>
    <n v="1.98"/>
    <n v="4.0899999999999999E-2"/>
    <x v="1"/>
    <n v="2"/>
    <s v="2020-12-15 12:10:54.000"/>
    <s v="2020-12-16 10:01:21.000"/>
    <n v="-328.78380000000016"/>
    <m/>
    <m/>
    <m/>
    <m/>
    <m/>
    <m/>
    <m/>
    <m/>
    <m/>
    <m/>
    <m/>
    <m/>
    <m/>
    <m/>
    <m/>
    <m/>
    <m/>
    <m/>
    <m/>
  </r>
  <r>
    <n v="125"/>
    <d v="2020-12-14T00:00:00"/>
    <x v="46"/>
    <x v="0"/>
    <x v="78"/>
    <n v="41.989899999999999"/>
    <n v="44.330399999999997"/>
    <n v="24.126000000000001"/>
    <n v="12"/>
    <n v="3.96"/>
    <n v="5.57E-2"/>
    <x v="1"/>
    <n v="4"/>
    <s v="2020-12-14 09:54:20.000"/>
    <s v="2020-12-16 15:32:32.000"/>
    <n v="-304.65780000000018"/>
    <m/>
    <m/>
    <m/>
    <m/>
    <m/>
    <m/>
    <m/>
    <m/>
    <m/>
    <m/>
    <m/>
    <m/>
    <m/>
    <m/>
    <m/>
    <m/>
    <m/>
    <m/>
    <m/>
  </r>
  <r>
    <n v="126"/>
    <d v="2020-12-07T00:00:00"/>
    <x v="47"/>
    <x v="0"/>
    <x v="23"/>
    <n v="67.012600000000006"/>
    <n v="71.394199999999998"/>
    <n v="97.238699999999994"/>
    <n v="24"/>
    <n v="7.92"/>
    <n v="6.54E-2"/>
    <x v="1"/>
    <n v="8"/>
    <s v="2020-12-07 12:34:54.000"/>
    <s v="2020-12-18 11:37:44.000"/>
    <n v="-207.41910000000018"/>
    <m/>
    <m/>
    <m/>
    <m/>
    <m/>
    <m/>
    <m/>
    <m/>
    <m/>
    <m/>
    <m/>
    <m/>
    <m/>
    <m/>
    <m/>
    <m/>
    <m/>
    <m/>
    <m/>
  </r>
  <r>
    <n v="127"/>
    <d v="2020-12-17T00:00:00"/>
    <x v="48"/>
    <x v="0"/>
    <x v="58"/>
    <n v="45.969499999999996"/>
    <n v="47.585099999999997"/>
    <n v="21.263500000000001"/>
    <n v="15"/>
    <n v="2.97"/>
    <n v="3.5099999999999999E-2"/>
    <x v="1"/>
    <n v="3"/>
    <s v="2020-12-17 10:07:40.000"/>
    <s v="2020-12-21 10:29:40.000"/>
    <n v="-186.15560000000019"/>
    <m/>
    <m/>
    <m/>
    <m/>
    <m/>
    <m/>
    <m/>
    <m/>
    <m/>
    <m/>
    <m/>
    <m/>
    <m/>
    <m/>
    <m/>
    <m/>
    <m/>
    <m/>
    <m/>
  </r>
  <r>
    <n v="128"/>
    <d v="2020-11-12T00:00:00"/>
    <x v="49"/>
    <x v="0"/>
    <x v="51"/>
    <n v="11.8324"/>
    <n v="14.7364"/>
    <n v="1092.2905000000001"/>
    <n v="385"/>
    <n v="25.74"/>
    <n v="0.24540000000000001"/>
    <x v="1"/>
    <n v="27"/>
    <s v="2020-11-12 08:50:57.000"/>
    <s v="2020-12-22 00:00:00.000"/>
    <n v="906.1348999999999"/>
    <m/>
    <m/>
    <m/>
    <m/>
    <m/>
    <m/>
    <m/>
    <m/>
    <m/>
    <m/>
    <m/>
    <m/>
    <m/>
    <m/>
    <m/>
    <m/>
    <m/>
    <m/>
    <m/>
  </r>
  <r>
    <n v="129"/>
    <d v="2020-12-08T00:00:00"/>
    <x v="49"/>
    <x v="0"/>
    <x v="79"/>
    <n v="285.6413"/>
    <n v="309.94009999999997"/>
    <n v="137.87280000000001"/>
    <n v="6"/>
    <n v="7.92"/>
    <n v="8.5099999999999995E-2"/>
    <x v="1"/>
    <n v="8"/>
    <s v="2020-12-08 15:59:03.000"/>
    <s v="2020-12-22 09:36:25.000"/>
    <n v="1044.0076999999999"/>
    <m/>
    <m/>
    <m/>
    <m/>
    <m/>
    <m/>
    <m/>
    <m/>
    <m/>
    <m/>
    <m/>
    <m/>
    <m/>
    <m/>
    <m/>
    <m/>
    <m/>
    <m/>
    <m/>
  </r>
  <r>
    <n v="130"/>
    <d v="2020-12-22T00:00:00"/>
    <x v="50"/>
    <x v="0"/>
    <x v="80"/>
    <n v="7.4488000000000003"/>
    <n v="6.8301999999999996"/>
    <n v="-32.909999999999997"/>
    <n v="50"/>
    <n v="1.98"/>
    <n v="-8.3000000000000004E-2"/>
    <x v="0"/>
    <n v="2"/>
    <s v="2020-12-22 15:01:19.000"/>
    <s v="2020-12-23 09:49:52.000"/>
    <n v="1011.0976999999999"/>
    <m/>
    <m/>
    <m/>
    <m/>
    <m/>
    <m/>
    <m/>
    <m/>
    <m/>
    <m/>
    <m/>
    <m/>
    <m/>
    <m/>
    <m/>
    <m/>
    <m/>
    <m/>
    <m/>
  </r>
  <r>
    <n v="131"/>
    <d v="2020-12-23T00:00:00"/>
    <x v="51"/>
    <x v="0"/>
    <x v="81"/>
    <n v="6.7396000000000003"/>
    <n v="6.0004999999999997"/>
    <n v="-38.935000000000002"/>
    <n v="50"/>
    <n v="1.98"/>
    <n v="-0.10970000000000001"/>
    <x v="0"/>
    <n v="2"/>
    <s v="2020-12-23 11:41:07.000"/>
    <s v="2020-12-24 12:43:08.000"/>
    <n v="972.16269999999986"/>
    <m/>
    <m/>
    <m/>
    <m/>
    <m/>
    <m/>
    <m/>
    <m/>
    <m/>
    <m/>
    <m/>
    <m/>
    <m/>
    <m/>
    <m/>
    <m/>
    <m/>
    <m/>
    <m/>
  </r>
  <r>
    <n v="132"/>
    <d v="2020-12-18T00:00:00"/>
    <x v="52"/>
    <x v="0"/>
    <x v="82"/>
    <n v="35.844999999999999"/>
    <n v="36.880099999999999"/>
    <n v="12.5565"/>
    <n v="15"/>
    <n v="2.97"/>
    <n v="2.8899999999999999E-2"/>
    <x v="1"/>
    <n v="3"/>
    <s v="2020-12-18 11:09:23.000"/>
    <s v="2020-12-29 12:46:00.000"/>
    <n v="984.71919999999989"/>
    <m/>
    <m/>
    <m/>
    <m/>
    <m/>
    <m/>
    <m/>
    <m/>
    <m/>
    <m/>
    <m/>
    <m/>
    <m/>
    <m/>
    <m/>
    <m/>
    <m/>
    <m/>
    <m/>
  </r>
  <r>
    <n v="133"/>
    <d v="2021-01-04T00:00:00"/>
    <x v="53"/>
    <x v="0"/>
    <x v="7"/>
    <n v="16"/>
    <n v="15.98"/>
    <n v="-2.98"/>
    <n v="50"/>
    <n v="1.98"/>
    <n v="-1.2999999999999999E-3"/>
    <x v="0"/>
    <n v="2"/>
    <s v="2021-01-04 13:28:41.000"/>
    <s v="2021-01-04 15:33:39.000"/>
    <n v="981.73919999999987"/>
    <m/>
    <m/>
    <m/>
    <m/>
    <m/>
    <m/>
    <m/>
    <m/>
    <m/>
    <m/>
    <m/>
    <m/>
    <m/>
    <m/>
    <m/>
    <m/>
    <m/>
    <m/>
    <m/>
  </r>
  <r>
    <n v="134"/>
    <d v="2020-12-31T00:00:00"/>
    <x v="54"/>
    <x v="0"/>
    <x v="83"/>
    <n v="27.2987"/>
    <n v="28.584700000000002"/>
    <n v="20.768699999999999"/>
    <n v="20"/>
    <n v="4.95"/>
    <n v="4.7100000000000003E-2"/>
    <x v="1"/>
    <n v="5"/>
    <s v="2020-12-31 13:56:03.000"/>
    <s v="2021-01-05 09:01:38.000"/>
    <n v="1002.5078999999998"/>
    <m/>
    <m/>
    <m/>
    <m/>
    <m/>
    <m/>
    <m/>
    <m/>
    <m/>
    <m/>
    <m/>
    <m/>
    <m/>
    <m/>
    <m/>
    <m/>
    <m/>
    <m/>
    <m/>
  </r>
  <r>
    <n v="135"/>
    <d v="2021-01-04T00:00:00"/>
    <x v="54"/>
    <x v="0"/>
    <x v="71"/>
    <n v="55.559600000000003"/>
    <n v="51.486400000000003"/>
    <n v="-88.393500000000003"/>
    <n v="20"/>
    <n v="6.93"/>
    <n v="-7.3300000000000004E-2"/>
    <x v="0"/>
    <n v="7"/>
    <s v="2021-01-04 09:06:15.000"/>
    <s v="2021-01-05 09:49:02.000"/>
    <n v="914.11439999999982"/>
    <m/>
    <m/>
    <m/>
    <m/>
    <m/>
    <m/>
    <m/>
    <m/>
    <m/>
    <m/>
    <m/>
    <m/>
    <m/>
    <m/>
    <m/>
    <m/>
    <m/>
    <m/>
    <m/>
  </r>
  <r>
    <n v="136"/>
    <d v="2021-01-05T00:00:00"/>
    <x v="54"/>
    <x v="0"/>
    <x v="71"/>
    <n v="60.875599999999999"/>
    <n v="60.87"/>
    <n v="-2.036"/>
    <n v="10"/>
    <n v="1.98"/>
    <n v="-1E-4"/>
    <x v="0"/>
    <n v="2"/>
    <s v="2021-01-05 15:54:40.000"/>
    <s v="2021-01-05 15:54:47.000"/>
    <n v="912.07839999999987"/>
    <m/>
    <m/>
    <m/>
    <m/>
    <m/>
    <m/>
    <m/>
    <m/>
    <m/>
    <m/>
    <m/>
    <m/>
    <m/>
    <m/>
    <m/>
    <m/>
    <m/>
    <m/>
    <m/>
  </r>
  <r>
    <m/>
    <m/>
    <x v="55"/>
    <x v="2"/>
    <x v="84"/>
    <m/>
    <m/>
    <m/>
    <m/>
    <m/>
    <m/>
    <x v="2"/>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1AC173-F411-45C7-9E14-3B1541292320}" name="PivotTable1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ymbol">
  <location ref="Q22:R33" firstHeaderRow="1" firstDataRow="1" firstDataCol="1"/>
  <pivotFields count="37">
    <pivotField showAll="0"/>
    <pivotField showAll="0"/>
    <pivotField showAll="0"/>
    <pivotField showAll="0"/>
    <pivotField axis="axisRow" showAll="0" measureFilter="1">
      <items count="86">
        <item x="39"/>
        <item x="47"/>
        <item x="35"/>
        <item x="46"/>
        <item x="31"/>
        <item x="25"/>
        <item x="27"/>
        <item x="30"/>
        <item x="56"/>
        <item x="76"/>
        <item x="19"/>
        <item x="55"/>
        <item x="32"/>
        <item x="74"/>
        <item x="15"/>
        <item x="70"/>
        <item x="9"/>
        <item x="20"/>
        <item x="4"/>
        <item x="66"/>
        <item x="49"/>
        <item x="10"/>
        <item x="36"/>
        <item x="45"/>
        <item x="83"/>
        <item x="64"/>
        <item x="52"/>
        <item x="21"/>
        <item x="72"/>
        <item x="82"/>
        <item x="13"/>
        <item x="61"/>
        <item x="40"/>
        <item x="44"/>
        <item x="57"/>
        <item x="73"/>
        <item x="48"/>
        <item x="50"/>
        <item x="75"/>
        <item x="33"/>
        <item x="68"/>
        <item x="79"/>
        <item x="34"/>
        <item x="24"/>
        <item x="14"/>
        <item x="12"/>
        <item x="26"/>
        <item x="78"/>
        <item x="18"/>
        <item x="81"/>
        <item x="51"/>
        <item x="53"/>
        <item x="2"/>
        <item x="5"/>
        <item x="54"/>
        <item x="71"/>
        <item x="11"/>
        <item x="37"/>
        <item x="67"/>
        <item x="28"/>
        <item x="65"/>
        <item x="23"/>
        <item x="63"/>
        <item x="3"/>
        <item x="43"/>
        <item x="80"/>
        <item x="77"/>
        <item x="16"/>
        <item x="62"/>
        <item x="7"/>
        <item x="59"/>
        <item x="29"/>
        <item x="42"/>
        <item x="1"/>
        <item x="69"/>
        <item x="6"/>
        <item x="41"/>
        <item x="22"/>
        <item x="8"/>
        <item x="17"/>
        <item x="60"/>
        <item x="58"/>
        <item x="38"/>
        <item x="0"/>
        <item x="84"/>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Fields count="1">
    <field x="4"/>
  </rowFields>
  <rowItems count="11">
    <i>
      <x v="9"/>
    </i>
    <i>
      <x v="17"/>
    </i>
    <i>
      <x v="25"/>
    </i>
    <i>
      <x v="31"/>
    </i>
    <i>
      <x v="38"/>
    </i>
    <i>
      <x v="40"/>
    </i>
    <i>
      <x v="43"/>
    </i>
    <i>
      <x v="52"/>
    </i>
    <i>
      <x v="63"/>
    </i>
    <i>
      <x v="67"/>
    </i>
    <i t="grand">
      <x/>
    </i>
  </rowItems>
  <colItems count="1">
    <i/>
  </colItems>
  <dataFields count="1">
    <dataField name="Average of gainPercent" fld="10" subtotal="average" baseField="4" baseItem="2" numFmtId="10"/>
  </dataFields>
  <formats count="12">
    <format dxfId="11">
      <pivotArea type="all" dataOnly="0" outline="0" fieldPosition="0"/>
    </format>
    <format dxfId="10">
      <pivotArea outline="0" collapsedLevelsAreSubtotals="1" fieldPosition="0"/>
    </format>
    <format dxfId="9">
      <pivotArea field="4" type="button" dataOnly="0" labelOnly="1" outline="0" axis="axisRow" fieldPosition="0"/>
    </format>
    <format dxfId="8">
      <pivotArea dataOnly="0" labelOnly="1" fieldPosition="0">
        <references count="1">
          <reference field="4" count="10">
            <x v="9"/>
            <x v="17"/>
            <x v="25"/>
            <x v="31"/>
            <x v="38"/>
            <x v="40"/>
            <x v="43"/>
            <x v="52"/>
            <x v="63"/>
            <x v="67"/>
          </reference>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10">
            <x v="9"/>
            <x v="17"/>
            <x v="25"/>
            <x v="31"/>
            <x v="38"/>
            <x v="40"/>
            <x v="43"/>
            <x v="52"/>
            <x v="63"/>
            <x v="67"/>
          </reference>
        </references>
      </pivotArea>
    </format>
    <format dxfId="1">
      <pivotArea dataOnly="0" labelOnly="1" grandRow="1" outline="0" fieldPosition="0"/>
    </format>
    <format dxfId="0">
      <pivotArea dataOnly="0" labelOnly="1" outline="0" axis="axisValues" fieldPosition="0"/>
    </format>
  </formats>
  <pivotTableStyleInfo name="PivotStyleLight17" showRowHeaders="1" showColHeaders="1" showRowStripes="0" showColStripes="0" showLastColumn="1"/>
  <filters count="1">
    <filter fld="4" type="count" evalOrder="-1" id="2"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7FF7C21-3C0B-4DB4-BA9E-368C811F36A4}" name="PivotTable7"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N2:N3" firstHeaderRow="1" firstDataRow="1" firstDataCol="0"/>
  <pivotFields count="37">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Items count="1">
    <i/>
  </rowItems>
  <colItems count="1">
    <i/>
  </colItems>
  <dataFields count="1">
    <dataField name="Sum of gainAmount" fld="7"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3122589-09F3-4B4B-9B3E-FB7C380B65AD}" name="PivotTable1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ymbol">
  <location ref="Q5:R16" firstHeaderRow="1" firstDataRow="1" firstDataCol="1"/>
  <pivotFields count="37">
    <pivotField showAll="0"/>
    <pivotField showAll="0"/>
    <pivotField showAll="0"/>
    <pivotField showAll="0"/>
    <pivotField axis="axisRow" showAll="0" measureFilter="1" sortType="descending">
      <items count="86">
        <item x="39"/>
        <item x="47"/>
        <item x="35"/>
        <item x="46"/>
        <item x="31"/>
        <item x="25"/>
        <item x="27"/>
        <item x="30"/>
        <item x="56"/>
        <item x="76"/>
        <item x="19"/>
        <item x="55"/>
        <item x="32"/>
        <item x="74"/>
        <item x="15"/>
        <item x="70"/>
        <item x="9"/>
        <item x="20"/>
        <item x="4"/>
        <item x="66"/>
        <item x="49"/>
        <item x="10"/>
        <item x="36"/>
        <item x="45"/>
        <item x="83"/>
        <item x="64"/>
        <item x="52"/>
        <item x="21"/>
        <item x="72"/>
        <item x="82"/>
        <item x="13"/>
        <item x="61"/>
        <item x="40"/>
        <item x="44"/>
        <item x="57"/>
        <item x="73"/>
        <item x="48"/>
        <item x="50"/>
        <item x="75"/>
        <item x="33"/>
        <item x="68"/>
        <item x="79"/>
        <item x="34"/>
        <item x="24"/>
        <item x="14"/>
        <item x="12"/>
        <item x="26"/>
        <item x="78"/>
        <item x="18"/>
        <item x="81"/>
        <item x="51"/>
        <item x="53"/>
        <item x="2"/>
        <item x="5"/>
        <item x="54"/>
        <item x="71"/>
        <item x="11"/>
        <item x="37"/>
        <item x="67"/>
        <item x="28"/>
        <item x="65"/>
        <item x="23"/>
        <item x="63"/>
        <item x="3"/>
        <item x="43"/>
        <item x="80"/>
        <item x="77"/>
        <item x="16"/>
        <item x="62"/>
        <item x="7"/>
        <item x="59"/>
        <item x="29"/>
        <item x="42"/>
        <item x="1"/>
        <item x="69"/>
        <item x="6"/>
        <item x="41"/>
        <item x="22"/>
        <item x="8"/>
        <item x="17"/>
        <item x="60"/>
        <item x="58"/>
        <item x="38"/>
        <item x="0"/>
        <item x="84"/>
        <item t="default"/>
      </items>
      <autoSortScope>
        <pivotArea dataOnly="0" outline="0" fieldPosition="0">
          <references count="1">
            <reference field="4294967294" count="1" selected="0">
              <x v="0"/>
            </reference>
          </references>
        </pivotArea>
      </autoSortScope>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Fields count="1">
    <field x="4"/>
  </rowFields>
  <rowItems count="11">
    <i>
      <x v="50"/>
    </i>
    <i>
      <x v="40"/>
    </i>
    <i>
      <x v="25"/>
    </i>
    <i>
      <x v="81"/>
    </i>
    <i>
      <x v="41"/>
    </i>
    <i>
      <x v="61"/>
    </i>
    <i>
      <x v="34"/>
    </i>
    <i>
      <x v="79"/>
    </i>
    <i>
      <x v="4"/>
    </i>
    <i>
      <x v="31"/>
    </i>
    <i t="grand">
      <x/>
    </i>
  </rowItems>
  <colItems count="1">
    <i/>
  </colItems>
  <dataFields count="1">
    <dataField name="PnL" fld="7" baseField="4" baseItem="40" numFmtId="164"/>
  </dataFields>
  <formats count="12">
    <format dxfId="23">
      <pivotArea type="all" dataOnly="0" outline="0" fieldPosition="0"/>
    </format>
    <format dxfId="22">
      <pivotArea outline="0" collapsedLevelsAreSubtotals="1" fieldPosition="0"/>
    </format>
    <format dxfId="21">
      <pivotArea field="4" type="button" dataOnly="0" labelOnly="1" outline="0" axis="axisRow" fieldPosition="0"/>
    </format>
    <format dxfId="20">
      <pivotArea dataOnly="0" labelOnly="1" fieldPosition="0">
        <references count="1">
          <reference field="4" count="10">
            <x v="4"/>
            <x v="25"/>
            <x v="31"/>
            <x v="34"/>
            <x v="40"/>
            <x v="41"/>
            <x v="50"/>
            <x v="61"/>
            <x v="79"/>
            <x v="81"/>
          </reference>
        </references>
      </pivotArea>
    </format>
    <format dxfId="19">
      <pivotArea dataOnly="0" labelOnly="1" grandRow="1" outline="0" fieldPosition="0"/>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field="4" type="button" dataOnly="0" labelOnly="1" outline="0" axis="axisRow" fieldPosition="0"/>
    </format>
    <format dxfId="14">
      <pivotArea dataOnly="0" labelOnly="1" fieldPosition="0">
        <references count="1">
          <reference field="4" count="10">
            <x v="4"/>
            <x v="25"/>
            <x v="31"/>
            <x v="34"/>
            <x v="40"/>
            <x v="41"/>
            <x v="50"/>
            <x v="61"/>
            <x v="79"/>
            <x v="81"/>
          </reference>
        </references>
      </pivotArea>
    </format>
    <format dxfId="13">
      <pivotArea dataOnly="0" labelOnly="1" grandRow="1" outline="0" fieldPosition="0"/>
    </format>
    <format dxfId="12">
      <pivotArea dataOnly="0" labelOnly="1" outline="0" axis="axisValues" fieldPosition="0"/>
    </format>
  </formats>
  <pivotTableStyleInfo name="PivotStyleLight17" showRowHeaders="1" showColHeaders="1" showRowStripes="0" showColStripes="0" showLastColumn="1"/>
  <filters count="1">
    <filter fld="4"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41E19A7-4452-4889-84C0-3295F3054863}" name="PivotTable1"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4">
  <location ref="A2:B58" firstHeaderRow="1" firstDataRow="1" firstDataCol="1"/>
  <pivotFields count="37">
    <pivotField showAll="0"/>
    <pivotField showAll="0"/>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h="1" x="367"/>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items count="5">
        <item x="0"/>
        <item x="1"/>
        <item x="2"/>
        <item x="3"/>
        <item t="default"/>
      </items>
    </pivotField>
  </pivotFields>
  <rowFields count="1">
    <field x="2"/>
  </rowFields>
  <rowItems count="56">
    <i>
      <x/>
    </i>
    <i>
      <x v="4"/>
    </i>
    <i>
      <x v="5"/>
    </i>
    <i>
      <x v="273"/>
    </i>
    <i>
      <x v="274"/>
    </i>
    <i>
      <x v="275"/>
    </i>
    <i>
      <x v="276"/>
    </i>
    <i>
      <x v="279"/>
    </i>
    <i>
      <x v="280"/>
    </i>
    <i>
      <x v="281"/>
    </i>
    <i>
      <x v="282"/>
    </i>
    <i>
      <x v="283"/>
    </i>
    <i>
      <x v="286"/>
    </i>
    <i>
      <x v="287"/>
    </i>
    <i>
      <x v="288"/>
    </i>
    <i>
      <x v="289"/>
    </i>
    <i>
      <x v="293"/>
    </i>
    <i>
      <x v="294"/>
    </i>
    <i>
      <x v="295"/>
    </i>
    <i>
      <x v="296"/>
    </i>
    <i>
      <x v="300"/>
    </i>
    <i>
      <x v="302"/>
    </i>
    <i>
      <x v="303"/>
    </i>
    <i>
      <x v="304"/>
    </i>
    <i>
      <x v="307"/>
    </i>
    <i>
      <x v="310"/>
    </i>
    <i>
      <x v="311"/>
    </i>
    <i>
      <x v="314"/>
    </i>
    <i>
      <x v="315"/>
    </i>
    <i>
      <x v="317"/>
    </i>
    <i>
      <x v="318"/>
    </i>
    <i>
      <x v="321"/>
    </i>
    <i>
      <x v="322"/>
    </i>
    <i>
      <x v="323"/>
    </i>
    <i>
      <x v="324"/>
    </i>
    <i>
      <x v="328"/>
    </i>
    <i>
      <x v="330"/>
    </i>
    <i>
      <x v="332"/>
    </i>
    <i>
      <x v="335"/>
    </i>
    <i>
      <x v="336"/>
    </i>
    <i>
      <x v="337"/>
    </i>
    <i>
      <x v="338"/>
    </i>
    <i>
      <x v="339"/>
    </i>
    <i>
      <x v="343"/>
    </i>
    <i>
      <x v="344"/>
    </i>
    <i>
      <x v="345"/>
    </i>
    <i>
      <x v="346"/>
    </i>
    <i>
      <x v="349"/>
    </i>
    <i>
      <x v="350"/>
    </i>
    <i>
      <x v="351"/>
    </i>
    <i>
      <x v="353"/>
    </i>
    <i>
      <x v="356"/>
    </i>
    <i>
      <x v="357"/>
    </i>
    <i>
      <x v="358"/>
    </i>
    <i>
      <x v="359"/>
    </i>
    <i>
      <x v="364"/>
    </i>
  </rowItems>
  <colItems count="1">
    <i/>
  </colItems>
  <dataFields count="1">
    <dataField name="Sum of gainAmount" fld="7" baseField="2" baseItem="276" numFmtId="165"/>
  </dataFields>
  <chartFormats count="2">
    <chartFormat chart="2" format="2"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23C37E0-C9DE-492E-B9D2-8692F826B40A}"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L2:L3" firstHeaderRow="1" firstDataRow="1" firstDataCol="0"/>
  <pivotFields count="37">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Items count="1">
    <i/>
  </rowItems>
  <colItems count="1">
    <i/>
  </colItems>
  <dataFields count="1">
    <dataField name="Average of gainPercent" fld="10" subtotal="average" baseField="0" baseItem="64"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CE48049-6B01-4B5A-8DF6-7561C6036640}"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2:J3" firstHeaderRow="1" firstDataRow="1" firstDataCol="0"/>
  <pivotFields count="37">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Items count="1">
    <i/>
  </rowItems>
  <colItems count="1">
    <i/>
  </colItems>
  <dataFields count="1">
    <dataField name="Average of gainAmount" fld="7" subtotal="average" baseField="0" baseItem="64"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3E39BCA-A154-4C76-A18C-C3AB0F9FA7E9}"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G2:H6" firstHeaderRow="1" firstDataRow="1" firstDataCol="1"/>
  <pivotFields count="37">
    <pivotField dataField="1" showAll="0"/>
    <pivotField showAll="0"/>
    <pivotField showAll="0"/>
    <pivotField showAll="0"/>
    <pivotField showAll="0"/>
    <pivotField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Fields count="1">
    <field x="11"/>
  </rowFields>
  <rowItems count="4">
    <i>
      <x/>
    </i>
    <i>
      <x v="1"/>
    </i>
    <i>
      <x v="2"/>
    </i>
    <i t="grand">
      <x/>
    </i>
  </rowItems>
  <colItems count="1">
    <i/>
  </colItems>
  <dataFields count="1">
    <dataField name="Count of id" fld="0" subtotal="count" showDataAs="percentOfTotal" baseField="11" baseItem="0" numFmtId="9"/>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58FD76F-B52B-4B61-B083-B7F0E755E9C3}" name="PivotTable10"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R2:S5" firstHeaderRow="1" firstDataRow="1" firstDataCol="1"/>
  <pivotFields count="37">
    <pivotField dataField="1" showAll="0"/>
    <pivotField showAll="0"/>
    <pivotField showAll="0"/>
    <pivotField axis="axisRow" showAll="0">
      <items count="4">
        <item x="0"/>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Fields count="1">
    <field x="3"/>
  </rowFields>
  <rowItems count="3">
    <i>
      <x/>
    </i>
    <i>
      <x v="1"/>
    </i>
    <i t="grand">
      <x/>
    </i>
  </rowItems>
  <colItems count="1">
    <i/>
  </colItems>
  <dataFields count="1">
    <dataField name="Count of id" fld="0" subtotal="count" showDataAs="percentOfTotal" baseField="3" baseItem="0" numFmtId="9"/>
  </dataField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3" count="1" selected="0">
            <x v="0"/>
          </reference>
        </references>
      </pivotArea>
    </chartFormat>
    <chartFormat chart="2" format="6">
      <pivotArea type="data" outline="0" fieldPosition="0">
        <references count="2">
          <reference field="4294967294" count="1" selected="0">
            <x v="0"/>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A14EDDC-49B0-4CD0-B9AF-67C5B31BD324}" name="PivotTable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P2:P3" firstHeaderRow="1" firstDataRow="1" firstDataCol="0"/>
  <pivotFields count="37">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x="0"/>
        <item x="1"/>
        <item x="2"/>
        <item x="3"/>
        <item x="4"/>
        <item x="5"/>
        <item x="6"/>
        <item x="7"/>
        <item x="8"/>
        <item x="9"/>
        <item x="10"/>
        <item x="11"/>
        <item x="12"/>
        <item x="13"/>
      </items>
    </pivotField>
    <pivotField showAll="0" defaultSubtotal="0">
      <items count="4">
        <item x="0"/>
        <item x="1"/>
        <item x="2"/>
        <item x="3"/>
      </items>
    </pivotField>
  </pivotFields>
  <rowItems count="1">
    <i/>
  </rowItems>
  <colItems count="1">
    <i/>
  </colItems>
  <dataFields count="1">
    <dataField name="Count of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A02202E-40FB-4E57-9204-0A9051AA059B}"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D2:E59" firstHeaderRow="1" firstDataRow="1" firstDataCol="1"/>
  <pivotFields count="37">
    <pivotField showAll="0"/>
    <pivotField showAll="0"/>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items count="14">
        <item sd="0" x="0"/>
        <item x="1"/>
        <item sd="0" x="2"/>
        <item sd="0" x="3"/>
        <item sd="0" x="4"/>
        <item sd="0" x="5"/>
        <item sd="0" x="6"/>
        <item sd="0" x="7"/>
        <item sd="0" x="8"/>
        <item sd="0" x="9"/>
        <item sd="0" x="10"/>
        <item sd="0" x="11"/>
        <item sd="0" x="12"/>
        <item sd="0" x="13"/>
      </items>
    </pivotField>
    <pivotField showAll="0" defaultSubtotal="0">
      <items count="4">
        <item sd="0" x="0"/>
        <item x="1"/>
        <item x="2"/>
        <item sd="0" x="3"/>
      </items>
    </pivotField>
  </pivotFields>
  <rowFields count="1">
    <field x="2"/>
  </rowFields>
  <rowItems count="57">
    <i>
      <x/>
    </i>
    <i>
      <x v="4"/>
    </i>
    <i>
      <x v="5"/>
    </i>
    <i>
      <x v="273"/>
    </i>
    <i>
      <x v="274"/>
    </i>
    <i>
      <x v="275"/>
    </i>
    <i>
      <x v="276"/>
    </i>
    <i>
      <x v="279"/>
    </i>
    <i>
      <x v="280"/>
    </i>
    <i>
      <x v="281"/>
    </i>
    <i>
      <x v="282"/>
    </i>
    <i>
      <x v="283"/>
    </i>
    <i>
      <x v="286"/>
    </i>
    <i>
      <x v="287"/>
    </i>
    <i>
      <x v="288"/>
    </i>
    <i>
      <x v="289"/>
    </i>
    <i>
      <x v="293"/>
    </i>
    <i>
      <x v="294"/>
    </i>
    <i>
      <x v="295"/>
    </i>
    <i>
      <x v="296"/>
    </i>
    <i>
      <x v="300"/>
    </i>
    <i>
      <x v="302"/>
    </i>
    <i>
      <x v="303"/>
    </i>
    <i>
      <x v="304"/>
    </i>
    <i>
      <x v="307"/>
    </i>
    <i>
      <x v="310"/>
    </i>
    <i>
      <x v="311"/>
    </i>
    <i>
      <x v="314"/>
    </i>
    <i>
      <x v="315"/>
    </i>
    <i>
      <x v="317"/>
    </i>
    <i>
      <x v="318"/>
    </i>
    <i>
      <x v="321"/>
    </i>
    <i>
      <x v="322"/>
    </i>
    <i>
      <x v="323"/>
    </i>
    <i>
      <x v="324"/>
    </i>
    <i>
      <x v="328"/>
    </i>
    <i>
      <x v="330"/>
    </i>
    <i>
      <x v="332"/>
    </i>
    <i>
      <x v="335"/>
    </i>
    <i>
      <x v="336"/>
    </i>
    <i>
      <x v="337"/>
    </i>
    <i>
      <x v="338"/>
    </i>
    <i>
      <x v="339"/>
    </i>
    <i>
      <x v="343"/>
    </i>
    <i>
      <x v="344"/>
    </i>
    <i>
      <x v="345"/>
    </i>
    <i>
      <x v="346"/>
    </i>
    <i>
      <x v="349"/>
    </i>
    <i>
      <x v="350"/>
    </i>
    <i>
      <x v="351"/>
    </i>
    <i>
      <x v="353"/>
    </i>
    <i>
      <x v="356"/>
    </i>
    <i>
      <x v="357"/>
    </i>
    <i>
      <x v="358"/>
    </i>
    <i>
      <x v="359"/>
    </i>
    <i>
      <x v="364"/>
    </i>
    <i t="grand">
      <x/>
    </i>
  </rowItems>
  <colItems count="1">
    <i/>
  </colItems>
  <dataFields count="1">
    <dataField name="Sum of accProfit" fld="15" baseField="2" baseItem="282" numFmtId="165"/>
  </dataFields>
  <chartFormats count="2">
    <chartFormat chart="2" format="2"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1" xr10:uid="{057AAB0E-198D-412D-A0C4-CFB7B4DE7276}" sourceName="Years">
  <pivotTables>
    <pivotTable tabId="2" name="PivotTable3"/>
    <pivotTable tabId="2" name="PivotTable1"/>
    <pivotTable tabId="2" name="PivotTable10"/>
    <pivotTable tabId="2" name="PivotTable6"/>
    <pivotTable tabId="2" name="PivotTable7"/>
    <pivotTable tabId="2" name="PivotTable8"/>
    <pivotTable tabId="4" name="PivotTable11"/>
    <pivotTable tabId="4" name="PivotTable12"/>
    <pivotTable tabId="2" name="PivotTable4"/>
    <pivotTable tabId="2" name="PivotTable5"/>
  </pivotTables>
  <data>
    <tabular pivotCacheId="1655122242">
      <items count="4">
        <i x="1" s="1"/>
        <i x="2" s="1"/>
        <i x="0"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1" xr10:uid="{F5498732-BC93-4D09-ACB5-1A0FC0E2BA53}" sourceName="Months">
  <pivotTables>
    <pivotTable tabId="2" name="PivotTable3"/>
    <pivotTable tabId="2" name="PivotTable1"/>
    <pivotTable tabId="2" name="PivotTable10"/>
    <pivotTable tabId="2" name="PivotTable4"/>
    <pivotTable tabId="2" name="PivotTable5"/>
    <pivotTable tabId="2" name="PivotTable6"/>
    <pivotTable tabId="2" name="PivotTable7"/>
    <pivotTable tabId="2" name="PivotTable8"/>
    <pivotTable tabId="4" name="PivotTable11"/>
    <pivotTable tabId="4" name="PivotTable12"/>
  </pivotTables>
  <data>
    <tabular pivotCacheId="1655122242">
      <items count="14">
        <i x="1" s="1"/>
        <i x="9" s="1"/>
        <i x="10" s="1"/>
        <i x="11" s="1"/>
        <i x="12" s="1"/>
        <i x="2" s="1" nd="1"/>
        <i x="3" s="1" nd="1"/>
        <i x="4" s="1" nd="1"/>
        <i x="5" s="1" nd="1"/>
        <i x="6" s="1" nd="1"/>
        <i x="7" s="1" nd="1"/>
        <i x="8" s="1" nd="1"/>
        <i x="0"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s 1" xr10:uid="{708DE332-5DE5-495E-95E9-69CB96E19ED0}" cache="Slicer_Years1" caption="Years" columnCount="4" showCaption="0" lockedPosition="1" rowHeight="216000"/>
  <slicer name="Months 1" xr10:uid="{971233F3-AAD4-4A9A-B8BC-53EF4C77E257}" cache="Slicer_Months1" caption="Months" columnCount="12" showCaption="0" lockedPosition="1" rowHeight="2160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10.xml"/><Relationship Id="rId3" Type="http://schemas.openxmlformats.org/officeDocument/2006/relationships/pivotTable" Target="../pivotTables/pivotTable5.xml"/><Relationship Id="rId7" Type="http://schemas.openxmlformats.org/officeDocument/2006/relationships/pivotTable" Target="../pivotTables/pivotTable9.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pivotTable" Target="../pivotTables/pivotTable8.xml"/><Relationship Id="rId5" Type="http://schemas.openxmlformats.org/officeDocument/2006/relationships/pivotTable" Target="../pivotTables/pivotTable7.xml"/><Relationship Id="rId4"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D5E6-19DD-492C-AD70-2DED60953ABA}">
  <sheetPr>
    <tabColor theme="5"/>
  </sheetPr>
  <dimension ref="A1:AI137"/>
  <sheetViews>
    <sheetView zoomScale="85" zoomScaleNormal="85" workbookViewId="0">
      <selection activeCell="P3" sqref="P3"/>
    </sheetView>
  </sheetViews>
  <sheetFormatPr defaultRowHeight="15" x14ac:dyDescent="0.25"/>
  <cols>
    <col min="2" max="2" width="15.28515625" customWidth="1"/>
    <col min="3" max="3" width="16.5703125" customWidth="1"/>
    <col min="6" max="6" width="16" style="4" customWidth="1"/>
    <col min="7" max="7" width="12.7109375" style="4" customWidth="1"/>
    <col min="8" max="8" width="13.7109375" style="4" customWidth="1"/>
    <col min="9" max="9" width="12.7109375" customWidth="1"/>
    <col min="10" max="10" width="12.140625" style="4" customWidth="1"/>
    <col min="11" max="11" width="16.28515625" customWidth="1"/>
    <col min="13" max="13" width="8.7109375" customWidth="1"/>
    <col min="14" max="14" width="26" customWidth="1"/>
    <col min="15" max="15" width="26.28515625" customWidth="1"/>
  </cols>
  <sheetData>
    <row r="1" spans="1:35" x14ac:dyDescent="0.25">
      <c r="A1" s="2" t="s">
        <v>0</v>
      </c>
      <c r="B1" s="2" t="s">
        <v>1</v>
      </c>
      <c r="C1" s="2" t="s">
        <v>2</v>
      </c>
      <c r="D1" s="2" t="s">
        <v>3</v>
      </c>
      <c r="E1" s="2" t="s">
        <v>4</v>
      </c>
      <c r="F1" s="3" t="s">
        <v>5</v>
      </c>
      <c r="G1" s="3" t="s">
        <v>6</v>
      </c>
      <c r="H1" s="3" t="s">
        <v>7</v>
      </c>
      <c r="I1" s="2" t="s">
        <v>8</v>
      </c>
      <c r="J1" s="3" t="s">
        <v>9</v>
      </c>
      <c r="K1" s="2" t="s">
        <v>10</v>
      </c>
      <c r="L1" s="2" t="s">
        <v>11</v>
      </c>
      <c r="M1" s="2" t="s">
        <v>12</v>
      </c>
      <c r="N1" s="2" t="s">
        <v>13</v>
      </c>
      <c r="O1" s="2" t="s">
        <v>14</v>
      </c>
      <c r="P1" s="6" t="s">
        <v>451</v>
      </c>
      <c r="Q1" s="6" t="s">
        <v>373</v>
      </c>
      <c r="R1" s="5" t="s">
        <v>374</v>
      </c>
      <c r="S1" s="6" t="s">
        <v>375</v>
      </c>
      <c r="T1" s="5" t="s">
        <v>376</v>
      </c>
      <c r="U1" s="6" t="s">
        <v>377</v>
      </c>
      <c r="V1" s="5" t="s">
        <v>378</v>
      </c>
      <c r="W1" s="6" t="s">
        <v>379</v>
      </c>
      <c r="X1" s="5" t="s">
        <v>380</v>
      </c>
      <c r="Y1" s="6" t="s">
        <v>381</v>
      </c>
      <c r="Z1" s="5" t="s">
        <v>382</v>
      </c>
      <c r="AA1" s="6" t="s">
        <v>383</v>
      </c>
      <c r="AB1" s="5" t="s">
        <v>384</v>
      </c>
      <c r="AC1" s="6" t="s">
        <v>385</v>
      </c>
      <c r="AD1" s="5" t="s">
        <v>386</v>
      </c>
      <c r="AE1" s="6" t="s">
        <v>387</v>
      </c>
      <c r="AF1" s="5" t="s">
        <v>388</v>
      </c>
      <c r="AG1" s="6" t="s">
        <v>389</v>
      </c>
      <c r="AH1" s="5" t="s">
        <v>390</v>
      </c>
      <c r="AI1" s="6" t="s">
        <v>391</v>
      </c>
    </row>
    <row r="2" spans="1:35" x14ac:dyDescent="0.25">
      <c r="A2">
        <v>1</v>
      </c>
      <c r="B2" s="1">
        <v>44103</v>
      </c>
      <c r="C2" s="1">
        <v>44103</v>
      </c>
      <c r="D2" t="s">
        <v>15</v>
      </c>
      <c r="E2" t="s">
        <v>19</v>
      </c>
      <c r="F2" s="4">
        <v>480.12079999999997</v>
      </c>
      <c r="G2" s="4">
        <v>472.66359999999997</v>
      </c>
      <c r="H2" s="4">
        <v>-98.397400000000005</v>
      </c>
      <c r="I2">
        <v>12</v>
      </c>
      <c r="J2" s="4">
        <v>8.91</v>
      </c>
      <c r="K2">
        <v>-1.55E-2</v>
      </c>
      <c r="L2">
        <v>0</v>
      </c>
      <c r="M2">
        <v>9</v>
      </c>
      <c r="N2" t="s">
        <v>20</v>
      </c>
      <c r="O2" t="s">
        <v>21</v>
      </c>
      <c r="P2" s="4">
        <f>H2</f>
        <v>-98.397400000000005</v>
      </c>
    </row>
    <row r="3" spans="1:35" x14ac:dyDescent="0.25">
      <c r="A3">
        <v>2</v>
      </c>
      <c r="B3" s="1">
        <v>44104</v>
      </c>
      <c r="C3" s="1">
        <v>44104</v>
      </c>
      <c r="D3" t="s">
        <v>22</v>
      </c>
      <c r="E3" t="s">
        <v>23</v>
      </c>
      <c r="F3" s="4">
        <v>425.78</v>
      </c>
      <c r="G3" s="4">
        <v>428.28</v>
      </c>
      <c r="H3" s="4">
        <v>-9.48</v>
      </c>
      <c r="I3">
        <v>-3</v>
      </c>
      <c r="J3" s="4">
        <v>1.98</v>
      </c>
      <c r="K3">
        <v>-5.8999999999999999E-3</v>
      </c>
      <c r="L3">
        <v>0</v>
      </c>
      <c r="M3">
        <v>2</v>
      </c>
      <c r="N3" t="s">
        <v>24</v>
      </c>
      <c r="O3" t="s">
        <v>25</v>
      </c>
      <c r="P3" s="4">
        <f>H3+P2</f>
        <v>-107.87740000000001</v>
      </c>
    </row>
    <row r="4" spans="1:35" x14ac:dyDescent="0.25">
      <c r="A4">
        <v>3</v>
      </c>
      <c r="B4" s="1">
        <v>44104</v>
      </c>
      <c r="C4" s="1">
        <v>44104</v>
      </c>
      <c r="D4" t="s">
        <v>15</v>
      </c>
      <c r="E4" t="s">
        <v>26</v>
      </c>
      <c r="F4" s="4">
        <v>23.7395</v>
      </c>
      <c r="G4" s="4">
        <v>25.901399999999999</v>
      </c>
      <c r="H4" s="4">
        <v>12.163500000000001</v>
      </c>
      <c r="I4">
        <v>7</v>
      </c>
      <c r="J4" s="4">
        <v>2.97</v>
      </c>
      <c r="K4">
        <v>9.11E-2</v>
      </c>
      <c r="L4">
        <v>1</v>
      </c>
      <c r="M4">
        <v>3</v>
      </c>
      <c r="N4" t="s">
        <v>27</v>
      </c>
      <c r="O4" t="s">
        <v>28</v>
      </c>
      <c r="P4" s="4">
        <f t="shared" ref="P4:P67" si="0">H4+P3</f>
        <v>-95.71390000000001</v>
      </c>
    </row>
    <row r="5" spans="1:35" x14ac:dyDescent="0.25">
      <c r="A5">
        <v>4</v>
      </c>
      <c r="B5" s="1">
        <v>44104</v>
      </c>
      <c r="C5" s="1">
        <v>44104</v>
      </c>
      <c r="D5" t="s">
        <v>15</v>
      </c>
      <c r="E5" t="s">
        <v>29</v>
      </c>
      <c r="F5" s="4">
        <v>45.989899999999999</v>
      </c>
      <c r="G5" s="4">
        <v>50</v>
      </c>
      <c r="H5" s="4">
        <v>6.0401999999999996</v>
      </c>
      <c r="I5">
        <v>2</v>
      </c>
      <c r="J5" s="4">
        <v>1.98</v>
      </c>
      <c r="K5">
        <v>8.72E-2</v>
      </c>
      <c r="L5">
        <v>1</v>
      </c>
      <c r="M5">
        <v>2</v>
      </c>
      <c r="N5" t="s">
        <v>30</v>
      </c>
      <c r="O5" t="s">
        <v>31</v>
      </c>
      <c r="P5" s="4">
        <f t="shared" si="0"/>
        <v>-89.673700000000011</v>
      </c>
    </row>
    <row r="6" spans="1:35" x14ac:dyDescent="0.25">
      <c r="A6">
        <v>5</v>
      </c>
      <c r="B6" s="1">
        <v>44104</v>
      </c>
      <c r="C6" s="1">
        <v>44104</v>
      </c>
      <c r="D6" t="s">
        <v>15</v>
      </c>
      <c r="E6" t="s">
        <v>32</v>
      </c>
      <c r="F6" s="4">
        <v>103.7599</v>
      </c>
      <c r="G6" s="4">
        <v>105.2</v>
      </c>
      <c r="H6" s="4">
        <v>0.9002</v>
      </c>
      <c r="I6">
        <v>2</v>
      </c>
      <c r="J6" s="4">
        <v>1.98</v>
      </c>
      <c r="K6">
        <v>1.3899999999999999E-2</v>
      </c>
      <c r="L6">
        <v>1</v>
      </c>
      <c r="M6">
        <v>2</v>
      </c>
      <c r="N6" t="s">
        <v>33</v>
      </c>
      <c r="O6" t="s">
        <v>34</v>
      </c>
      <c r="P6" s="4">
        <f t="shared" si="0"/>
        <v>-88.773500000000013</v>
      </c>
    </row>
    <row r="7" spans="1:35" x14ac:dyDescent="0.25">
      <c r="A7">
        <v>6</v>
      </c>
      <c r="B7" s="1">
        <v>44104</v>
      </c>
      <c r="C7" s="1">
        <v>44104</v>
      </c>
      <c r="D7" t="s">
        <v>15</v>
      </c>
      <c r="E7" t="s">
        <v>35</v>
      </c>
      <c r="F7" s="4">
        <v>10.19</v>
      </c>
      <c r="G7" s="4">
        <v>10.365</v>
      </c>
      <c r="H7" s="4">
        <v>0.12</v>
      </c>
      <c r="I7">
        <v>12</v>
      </c>
      <c r="J7" s="4">
        <v>1.98</v>
      </c>
      <c r="K7">
        <v>1.72E-2</v>
      </c>
      <c r="L7">
        <v>1</v>
      </c>
      <c r="M7">
        <v>2</v>
      </c>
      <c r="N7" t="s">
        <v>36</v>
      </c>
      <c r="O7" t="s">
        <v>37</v>
      </c>
      <c r="P7" s="4">
        <f t="shared" si="0"/>
        <v>-88.653500000000008</v>
      </c>
    </row>
    <row r="8" spans="1:35" x14ac:dyDescent="0.25">
      <c r="A8">
        <v>7</v>
      </c>
      <c r="B8" s="1">
        <v>44104</v>
      </c>
      <c r="C8" s="1">
        <v>44104</v>
      </c>
      <c r="D8" t="s">
        <v>15</v>
      </c>
      <c r="E8" t="s">
        <v>38</v>
      </c>
      <c r="F8" s="4">
        <v>19.885000000000002</v>
      </c>
      <c r="G8" s="4">
        <v>19.9602</v>
      </c>
      <c r="H8" s="4">
        <v>-1.4670000000000001</v>
      </c>
      <c r="I8">
        <v>20</v>
      </c>
      <c r="J8" s="4">
        <v>2.97</v>
      </c>
      <c r="K8">
        <v>3.8E-3</v>
      </c>
      <c r="L8">
        <v>0</v>
      </c>
      <c r="M8">
        <v>3</v>
      </c>
      <c r="N8" t="s">
        <v>39</v>
      </c>
      <c r="O8" t="s">
        <v>40</v>
      </c>
      <c r="P8" s="4">
        <f t="shared" si="0"/>
        <v>-90.120500000000007</v>
      </c>
    </row>
    <row r="9" spans="1:35" x14ac:dyDescent="0.25">
      <c r="A9">
        <v>8</v>
      </c>
      <c r="B9" s="1">
        <v>44104</v>
      </c>
      <c r="C9" s="1">
        <v>44104</v>
      </c>
      <c r="D9" t="s">
        <v>15</v>
      </c>
      <c r="E9" t="s">
        <v>41</v>
      </c>
      <c r="F9" s="4">
        <v>23.5243</v>
      </c>
      <c r="G9" s="4">
        <v>23.970300000000002</v>
      </c>
      <c r="H9" s="4">
        <v>10.911</v>
      </c>
      <c r="I9">
        <v>40</v>
      </c>
      <c r="J9" s="4">
        <v>6.93</v>
      </c>
      <c r="K9">
        <v>1.9E-2</v>
      </c>
      <c r="L9">
        <v>1</v>
      </c>
      <c r="M9">
        <v>7</v>
      </c>
      <c r="N9" t="s">
        <v>42</v>
      </c>
      <c r="O9" t="s">
        <v>43</v>
      </c>
      <c r="P9" s="4">
        <f t="shared" si="0"/>
        <v>-79.209500000000006</v>
      </c>
    </row>
    <row r="10" spans="1:35" x14ac:dyDescent="0.25">
      <c r="A10">
        <v>9</v>
      </c>
      <c r="B10" s="1">
        <v>44104</v>
      </c>
      <c r="C10" s="1">
        <v>44105</v>
      </c>
      <c r="D10" t="s">
        <v>15</v>
      </c>
      <c r="E10" t="s">
        <v>41</v>
      </c>
      <c r="F10" s="4">
        <v>23.64</v>
      </c>
      <c r="G10" s="4">
        <v>23.276700000000002</v>
      </c>
      <c r="H10" s="4">
        <v>-8.42</v>
      </c>
      <c r="I10">
        <v>15</v>
      </c>
      <c r="J10" s="4">
        <v>2.97</v>
      </c>
      <c r="K10">
        <v>-1.54E-2</v>
      </c>
      <c r="L10">
        <v>0</v>
      </c>
      <c r="M10">
        <v>3</v>
      </c>
      <c r="N10" t="s">
        <v>44</v>
      </c>
      <c r="O10" t="s">
        <v>45</v>
      </c>
      <c r="P10" s="4">
        <f t="shared" si="0"/>
        <v>-87.629500000000007</v>
      </c>
    </row>
    <row r="11" spans="1:35" x14ac:dyDescent="0.25">
      <c r="A11">
        <v>10</v>
      </c>
      <c r="B11" s="1">
        <v>44105</v>
      </c>
      <c r="C11" s="1">
        <v>44105</v>
      </c>
      <c r="D11" t="s">
        <v>15</v>
      </c>
      <c r="E11" t="s">
        <v>32</v>
      </c>
      <c r="F11" s="4">
        <v>99</v>
      </c>
      <c r="G11" s="4">
        <v>103.4551</v>
      </c>
      <c r="H11" s="4">
        <v>5.9401000000000002</v>
      </c>
      <c r="I11">
        <v>2</v>
      </c>
      <c r="J11" s="4">
        <v>2.97</v>
      </c>
      <c r="K11">
        <v>4.4999999999999998E-2</v>
      </c>
      <c r="L11">
        <v>1</v>
      </c>
      <c r="M11">
        <v>3</v>
      </c>
      <c r="N11" t="s">
        <v>46</v>
      </c>
      <c r="O11" t="s">
        <v>47</v>
      </c>
      <c r="P11" s="4">
        <f t="shared" si="0"/>
        <v>-81.689400000000006</v>
      </c>
    </row>
    <row r="12" spans="1:35" x14ac:dyDescent="0.25">
      <c r="A12">
        <v>11</v>
      </c>
      <c r="B12" s="1">
        <v>44105</v>
      </c>
      <c r="C12" s="1">
        <v>44105</v>
      </c>
      <c r="D12" t="s">
        <v>15</v>
      </c>
      <c r="E12" t="s">
        <v>48</v>
      </c>
      <c r="F12" s="4">
        <v>27.295000000000002</v>
      </c>
      <c r="G12" s="4">
        <v>27.9</v>
      </c>
      <c r="H12" s="4">
        <v>2.86</v>
      </c>
      <c r="I12">
        <v>8</v>
      </c>
      <c r="J12" s="4">
        <v>1.98</v>
      </c>
      <c r="K12">
        <v>2.2200000000000001E-2</v>
      </c>
      <c r="L12">
        <v>1</v>
      </c>
      <c r="M12">
        <v>2</v>
      </c>
      <c r="N12" t="s">
        <v>49</v>
      </c>
      <c r="O12" t="s">
        <v>50</v>
      </c>
      <c r="P12" s="4">
        <f t="shared" si="0"/>
        <v>-78.829400000000007</v>
      </c>
    </row>
    <row r="13" spans="1:35" x14ac:dyDescent="0.25">
      <c r="A13">
        <v>12</v>
      </c>
      <c r="B13" s="1">
        <v>44106</v>
      </c>
      <c r="C13" s="1">
        <v>44106</v>
      </c>
      <c r="D13" t="s">
        <v>15</v>
      </c>
      <c r="E13" t="s">
        <v>41</v>
      </c>
      <c r="F13" s="4">
        <v>24.51</v>
      </c>
      <c r="G13" s="4">
        <v>24.432500000000001</v>
      </c>
      <c r="H13" s="4">
        <v>-5.51</v>
      </c>
      <c r="I13">
        <v>20</v>
      </c>
      <c r="J13" s="4">
        <v>3.96</v>
      </c>
      <c r="K13">
        <v>-3.2000000000000002E-3</v>
      </c>
      <c r="L13">
        <v>0</v>
      </c>
      <c r="M13">
        <v>4</v>
      </c>
      <c r="N13" t="s">
        <v>51</v>
      </c>
      <c r="O13" t="s">
        <v>52</v>
      </c>
      <c r="P13" s="4">
        <f t="shared" si="0"/>
        <v>-84.339400000000012</v>
      </c>
    </row>
    <row r="14" spans="1:35" x14ac:dyDescent="0.25">
      <c r="A14">
        <v>13</v>
      </c>
      <c r="B14" s="1">
        <v>44104</v>
      </c>
      <c r="C14" s="1">
        <v>44106</v>
      </c>
      <c r="D14" t="s">
        <v>15</v>
      </c>
      <c r="E14" t="s">
        <v>53</v>
      </c>
      <c r="F14" s="4">
        <v>46.89</v>
      </c>
      <c r="G14" s="4">
        <v>47</v>
      </c>
      <c r="H14" s="4">
        <v>-1.54</v>
      </c>
      <c r="I14">
        <v>4</v>
      </c>
      <c r="J14" s="4">
        <v>1.98</v>
      </c>
      <c r="K14">
        <v>2.3E-3</v>
      </c>
      <c r="L14">
        <v>0</v>
      </c>
      <c r="M14">
        <v>2</v>
      </c>
      <c r="N14" t="s">
        <v>54</v>
      </c>
      <c r="O14" t="s">
        <v>55</v>
      </c>
      <c r="P14" s="4">
        <f t="shared" si="0"/>
        <v>-85.879400000000018</v>
      </c>
    </row>
    <row r="15" spans="1:35" x14ac:dyDescent="0.25">
      <c r="A15">
        <v>14</v>
      </c>
      <c r="B15" s="1">
        <v>44106</v>
      </c>
      <c r="C15" s="1">
        <v>44106</v>
      </c>
      <c r="D15" t="s">
        <v>15</v>
      </c>
      <c r="E15" t="s">
        <v>38</v>
      </c>
      <c r="F15" s="4">
        <v>21.02</v>
      </c>
      <c r="G15" s="4">
        <v>20.560400000000001</v>
      </c>
      <c r="H15" s="4">
        <v>-6.5759999999999996</v>
      </c>
      <c r="I15">
        <v>10</v>
      </c>
      <c r="J15" s="4">
        <v>1.98</v>
      </c>
      <c r="K15">
        <v>-2.1899999999999999E-2</v>
      </c>
      <c r="L15">
        <v>0</v>
      </c>
      <c r="M15">
        <v>2</v>
      </c>
      <c r="N15" t="s">
        <v>56</v>
      </c>
      <c r="O15" t="s">
        <v>57</v>
      </c>
      <c r="P15" s="4">
        <f t="shared" si="0"/>
        <v>-92.455400000000012</v>
      </c>
    </row>
    <row r="16" spans="1:35" x14ac:dyDescent="0.25">
      <c r="A16">
        <v>15</v>
      </c>
      <c r="B16" s="1">
        <v>44105</v>
      </c>
      <c r="C16" s="1">
        <v>44106</v>
      </c>
      <c r="D16" t="s">
        <v>15</v>
      </c>
      <c r="E16" t="s">
        <v>58</v>
      </c>
      <c r="F16" s="4">
        <v>12.389900000000001</v>
      </c>
      <c r="G16" s="4">
        <v>12.404999999999999</v>
      </c>
      <c r="H16" s="4">
        <v>-1.7081999999999999</v>
      </c>
      <c r="I16">
        <v>18</v>
      </c>
      <c r="J16" s="4">
        <v>1.98</v>
      </c>
      <c r="K16">
        <v>1.1999999999999999E-3</v>
      </c>
      <c r="L16">
        <v>0</v>
      </c>
      <c r="M16">
        <v>2</v>
      </c>
      <c r="N16" t="s">
        <v>59</v>
      </c>
      <c r="O16" t="s">
        <v>60</v>
      </c>
      <c r="P16" s="4">
        <f t="shared" si="0"/>
        <v>-94.163600000000017</v>
      </c>
    </row>
    <row r="17" spans="1:16" x14ac:dyDescent="0.25">
      <c r="A17">
        <v>16</v>
      </c>
      <c r="B17" s="1">
        <v>44106</v>
      </c>
      <c r="C17" s="1">
        <v>44109</v>
      </c>
      <c r="D17" t="s">
        <v>15</v>
      </c>
      <c r="E17" t="s">
        <v>61</v>
      </c>
      <c r="F17" s="4">
        <v>21.45</v>
      </c>
      <c r="G17" s="4">
        <v>22.602499999999999</v>
      </c>
      <c r="H17" s="4">
        <v>8.5549999999999997</v>
      </c>
      <c r="I17">
        <v>10</v>
      </c>
      <c r="J17" s="4">
        <v>2.97</v>
      </c>
      <c r="K17">
        <v>5.3699999999999998E-2</v>
      </c>
      <c r="L17">
        <v>1</v>
      </c>
      <c r="M17">
        <v>3</v>
      </c>
      <c r="N17" t="s">
        <v>62</v>
      </c>
      <c r="O17" t="s">
        <v>63</v>
      </c>
      <c r="P17" s="4">
        <f t="shared" si="0"/>
        <v>-85.608600000000024</v>
      </c>
    </row>
    <row r="18" spans="1:16" x14ac:dyDescent="0.25">
      <c r="A18">
        <v>17</v>
      </c>
      <c r="B18" s="1">
        <v>44106</v>
      </c>
      <c r="C18" s="1">
        <v>44109</v>
      </c>
      <c r="D18" t="s">
        <v>15</v>
      </c>
      <c r="E18" t="s">
        <v>64</v>
      </c>
      <c r="F18" s="4">
        <v>28.35</v>
      </c>
      <c r="G18" s="4">
        <v>29.3401</v>
      </c>
      <c r="H18" s="4">
        <v>5.9408000000000003</v>
      </c>
      <c r="I18">
        <v>8</v>
      </c>
      <c r="J18" s="4">
        <v>1.98</v>
      </c>
      <c r="K18">
        <v>3.49E-2</v>
      </c>
      <c r="L18">
        <v>1</v>
      </c>
      <c r="M18">
        <v>2</v>
      </c>
      <c r="N18" t="s">
        <v>65</v>
      </c>
      <c r="O18" t="s">
        <v>66</v>
      </c>
      <c r="P18" s="4">
        <f t="shared" si="0"/>
        <v>-79.667800000000028</v>
      </c>
    </row>
    <row r="19" spans="1:16" x14ac:dyDescent="0.25">
      <c r="A19">
        <v>18</v>
      </c>
      <c r="B19" s="1">
        <v>44109</v>
      </c>
      <c r="C19" s="1">
        <v>44109</v>
      </c>
      <c r="D19" t="s">
        <v>15</v>
      </c>
      <c r="E19" t="s">
        <v>67</v>
      </c>
      <c r="F19" s="4">
        <v>38.18</v>
      </c>
      <c r="G19" s="4">
        <v>38.369999999999997</v>
      </c>
      <c r="H19" s="4">
        <v>-1.03</v>
      </c>
      <c r="I19">
        <v>5</v>
      </c>
      <c r="J19" s="4">
        <v>1.98</v>
      </c>
      <c r="K19">
        <v>5.0000000000000001E-3</v>
      </c>
      <c r="L19">
        <v>0</v>
      </c>
      <c r="M19">
        <v>2</v>
      </c>
      <c r="N19" t="s">
        <v>68</v>
      </c>
      <c r="O19" t="s">
        <v>69</v>
      </c>
      <c r="P19" s="4">
        <f t="shared" si="0"/>
        <v>-80.697800000000029</v>
      </c>
    </row>
    <row r="20" spans="1:16" x14ac:dyDescent="0.25">
      <c r="A20">
        <v>19</v>
      </c>
      <c r="B20" s="1">
        <v>44109</v>
      </c>
      <c r="C20" s="1">
        <v>44109</v>
      </c>
      <c r="D20" t="s">
        <v>15</v>
      </c>
      <c r="E20" t="s">
        <v>70</v>
      </c>
      <c r="F20" s="4">
        <v>42.499499999999998</v>
      </c>
      <c r="G20" s="4">
        <v>43.330100000000002</v>
      </c>
      <c r="H20" s="4">
        <v>6.3259999999999996</v>
      </c>
      <c r="I20">
        <v>10</v>
      </c>
      <c r="J20" s="4">
        <v>1.98</v>
      </c>
      <c r="K20">
        <v>1.95E-2</v>
      </c>
      <c r="L20">
        <v>1</v>
      </c>
      <c r="M20">
        <v>2</v>
      </c>
      <c r="N20" t="s">
        <v>71</v>
      </c>
      <c r="O20" t="s">
        <v>72</v>
      </c>
      <c r="P20" s="4">
        <f t="shared" si="0"/>
        <v>-74.371800000000036</v>
      </c>
    </row>
    <row r="21" spans="1:16" x14ac:dyDescent="0.25">
      <c r="A21">
        <v>20</v>
      </c>
      <c r="B21" s="1">
        <v>44109</v>
      </c>
      <c r="C21" s="1">
        <v>44109</v>
      </c>
      <c r="D21" t="s">
        <v>15</v>
      </c>
      <c r="E21" t="s">
        <v>73</v>
      </c>
      <c r="F21" s="4">
        <v>42.75</v>
      </c>
      <c r="G21" s="4">
        <v>45.440100000000001</v>
      </c>
      <c r="H21" s="4">
        <v>23.930499999999999</v>
      </c>
      <c r="I21">
        <v>10</v>
      </c>
      <c r="J21" s="4">
        <v>2.97</v>
      </c>
      <c r="K21">
        <v>6.2899999999999998E-2</v>
      </c>
      <c r="L21">
        <v>1</v>
      </c>
      <c r="M21">
        <v>3</v>
      </c>
      <c r="N21" t="s">
        <v>74</v>
      </c>
      <c r="O21" t="s">
        <v>75</v>
      </c>
      <c r="P21" s="4">
        <f t="shared" si="0"/>
        <v>-50.441300000000041</v>
      </c>
    </row>
    <row r="22" spans="1:16" x14ac:dyDescent="0.25">
      <c r="A22">
        <v>21</v>
      </c>
      <c r="B22" s="1">
        <v>44104</v>
      </c>
      <c r="C22" s="1">
        <v>44109</v>
      </c>
      <c r="D22" t="s">
        <v>15</v>
      </c>
      <c r="E22" t="s">
        <v>76</v>
      </c>
      <c r="F22" s="4">
        <v>12.9351</v>
      </c>
      <c r="G22" s="4">
        <v>14.2019</v>
      </c>
      <c r="H22" s="4">
        <v>21.931000000000001</v>
      </c>
      <c r="I22">
        <v>22</v>
      </c>
      <c r="J22" s="4">
        <v>5.94</v>
      </c>
      <c r="K22">
        <v>9.7900000000000001E-2</v>
      </c>
      <c r="L22">
        <v>1</v>
      </c>
      <c r="M22">
        <v>6</v>
      </c>
      <c r="N22" t="s">
        <v>77</v>
      </c>
      <c r="O22" t="s">
        <v>78</v>
      </c>
      <c r="P22" s="4">
        <f t="shared" si="0"/>
        <v>-28.51030000000004</v>
      </c>
    </row>
    <row r="23" spans="1:16" x14ac:dyDescent="0.25">
      <c r="A23">
        <v>22</v>
      </c>
      <c r="B23" s="1">
        <v>44106</v>
      </c>
      <c r="C23" s="1">
        <v>44109</v>
      </c>
      <c r="D23" t="s">
        <v>15</v>
      </c>
      <c r="E23" t="s">
        <v>79</v>
      </c>
      <c r="F23" s="4">
        <v>4.5133000000000001</v>
      </c>
      <c r="G23" s="4">
        <v>5.5917000000000003</v>
      </c>
      <c r="H23" s="4">
        <v>118.51</v>
      </c>
      <c r="I23">
        <v>120</v>
      </c>
      <c r="J23" s="4">
        <v>10.89</v>
      </c>
      <c r="K23">
        <v>0.2389</v>
      </c>
      <c r="L23">
        <v>1</v>
      </c>
      <c r="M23">
        <v>11</v>
      </c>
      <c r="N23" t="s">
        <v>80</v>
      </c>
      <c r="O23" t="s">
        <v>81</v>
      </c>
      <c r="P23" s="4">
        <f t="shared" si="0"/>
        <v>89.999699999999962</v>
      </c>
    </row>
    <row r="24" spans="1:16" x14ac:dyDescent="0.25">
      <c r="A24">
        <v>23</v>
      </c>
      <c r="B24" s="1">
        <v>44109</v>
      </c>
      <c r="C24" s="1">
        <v>44109</v>
      </c>
      <c r="D24" t="s">
        <v>15</v>
      </c>
      <c r="E24" t="s">
        <v>73</v>
      </c>
      <c r="F24" s="4">
        <v>41.999499999999998</v>
      </c>
      <c r="G24" s="4">
        <v>39.3001</v>
      </c>
      <c r="H24" s="4">
        <v>-28.974</v>
      </c>
      <c r="I24">
        <v>10</v>
      </c>
      <c r="J24" s="4">
        <v>1.98</v>
      </c>
      <c r="K24">
        <v>-6.4299999999999996E-2</v>
      </c>
      <c r="L24">
        <v>0</v>
      </c>
      <c r="M24">
        <v>2</v>
      </c>
      <c r="N24" t="s">
        <v>82</v>
      </c>
      <c r="O24" t="s">
        <v>83</v>
      </c>
      <c r="P24" s="4">
        <f t="shared" si="0"/>
        <v>61.025699999999958</v>
      </c>
    </row>
    <row r="25" spans="1:16" x14ac:dyDescent="0.25">
      <c r="A25">
        <v>24</v>
      </c>
      <c r="B25" s="1">
        <v>44110</v>
      </c>
      <c r="C25" s="1">
        <v>44110</v>
      </c>
      <c r="D25" t="s">
        <v>22</v>
      </c>
      <c r="E25" t="s">
        <v>23</v>
      </c>
      <c r="F25" s="4">
        <v>420.2636</v>
      </c>
      <c r="G25" s="4">
        <v>417.5</v>
      </c>
      <c r="H25" s="4">
        <v>3.5472000000000001</v>
      </c>
      <c r="I25">
        <v>-2</v>
      </c>
      <c r="J25" s="4">
        <v>1.98</v>
      </c>
      <c r="K25">
        <v>6.6E-3</v>
      </c>
      <c r="L25">
        <v>1</v>
      </c>
      <c r="M25">
        <v>2</v>
      </c>
      <c r="N25" t="s">
        <v>84</v>
      </c>
      <c r="O25" t="s">
        <v>85</v>
      </c>
      <c r="P25" s="4">
        <f t="shared" si="0"/>
        <v>64.572899999999962</v>
      </c>
    </row>
    <row r="26" spans="1:16" x14ac:dyDescent="0.25">
      <c r="A26">
        <v>25</v>
      </c>
      <c r="B26" s="1">
        <v>44110</v>
      </c>
      <c r="C26" s="1">
        <v>44110</v>
      </c>
      <c r="D26" t="s">
        <v>15</v>
      </c>
      <c r="E26" t="s">
        <v>86</v>
      </c>
      <c r="F26" s="4">
        <v>8.0433000000000003</v>
      </c>
      <c r="G26" s="4">
        <v>7.69</v>
      </c>
      <c r="H26" s="4">
        <v>-29.465</v>
      </c>
      <c r="I26">
        <v>75</v>
      </c>
      <c r="J26" s="4">
        <v>2.97</v>
      </c>
      <c r="K26">
        <v>-4.3900000000000002E-2</v>
      </c>
      <c r="L26">
        <v>0</v>
      </c>
      <c r="M26">
        <v>3</v>
      </c>
      <c r="N26" t="s">
        <v>87</v>
      </c>
      <c r="O26" t="s">
        <v>88</v>
      </c>
      <c r="P26" s="4">
        <f t="shared" si="0"/>
        <v>35.107899999999958</v>
      </c>
    </row>
    <row r="27" spans="1:16" x14ac:dyDescent="0.25">
      <c r="A27">
        <v>26</v>
      </c>
      <c r="B27" s="1">
        <v>44110</v>
      </c>
      <c r="C27" s="1">
        <v>44110</v>
      </c>
      <c r="D27" t="s">
        <v>15</v>
      </c>
      <c r="E27" t="s">
        <v>38</v>
      </c>
      <c r="F27" s="4">
        <v>19.829999999999998</v>
      </c>
      <c r="G27" s="4">
        <v>19.8428</v>
      </c>
      <c r="H27" s="4">
        <v>-2.714</v>
      </c>
      <c r="I27">
        <v>20</v>
      </c>
      <c r="J27" s="4">
        <v>2.97</v>
      </c>
      <c r="K27">
        <v>5.9999999999999995E-4</v>
      </c>
      <c r="L27">
        <v>0</v>
      </c>
      <c r="M27">
        <v>3</v>
      </c>
      <c r="N27" t="s">
        <v>89</v>
      </c>
      <c r="O27" t="s">
        <v>90</v>
      </c>
      <c r="P27" s="4">
        <f t="shared" si="0"/>
        <v>32.39389999999996</v>
      </c>
    </row>
    <row r="28" spans="1:16" x14ac:dyDescent="0.25">
      <c r="A28">
        <v>27</v>
      </c>
      <c r="B28" s="1">
        <v>44110</v>
      </c>
      <c r="C28" s="1">
        <v>44110</v>
      </c>
      <c r="D28" t="s">
        <v>15</v>
      </c>
      <c r="E28" t="s">
        <v>41</v>
      </c>
      <c r="F28" s="4">
        <v>23.58</v>
      </c>
      <c r="G28" s="4">
        <v>24.106300000000001</v>
      </c>
      <c r="H28" s="4">
        <v>6.5650000000000004</v>
      </c>
      <c r="I28">
        <v>20</v>
      </c>
      <c r="J28" s="4">
        <v>3.96</v>
      </c>
      <c r="K28">
        <v>2.23E-2</v>
      </c>
      <c r="L28">
        <v>1</v>
      </c>
      <c r="M28">
        <v>4</v>
      </c>
      <c r="N28" t="s">
        <v>91</v>
      </c>
      <c r="O28" t="s">
        <v>92</v>
      </c>
      <c r="P28" s="4">
        <f t="shared" si="0"/>
        <v>38.958899999999957</v>
      </c>
    </row>
    <row r="29" spans="1:16" x14ac:dyDescent="0.25">
      <c r="A29">
        <v>28</v>
      </c>
      <c r="B29" s="1">
        <v>44110</v>
      </c>
      <c r="C29" s="1">
        <v>44110</v>
      </c>
      <c r="D29" t="s">
        <v>15</v>
      </c>
      <c r="E29" t="s">
        <v>41</v>
      </c>
      <c r="F29" s="4">
        <v>23.99</v>
      </c>
      <c r="G29" s="4">
        <v>24.11</v>
      </c>
      <c r="H29" s="4">
        <v>1.02</v>
      </c>
      <c r="I29">
        <v>25</v>
      </c>
      <c r="J29" s="4">
        <v>1.98</v>
      </c>
      <c r="K29">
        <v>5.0000000000000001E-3</v>
      </c>
      <c r="L29">
        <v>1</v>
      </c>
      <c r="M29">
        <v>2</v>
      </c>
      <c r="N29" t="s">
        <v>93</v>
      </c>
      <c r="O29" t="s">
        <v>94</v>
      </c>
      <c r="P29" s="4">
        <f t="shared" si="0"/>
        <v>39.97889999999996</v>
      </c>
    </row>
    <row r="30" spans="1:16" x14ac:dyDescent="0.25">
      <c r="A30">
        <v>29</v>
      </c>
      <c r="B30" s="1">
        <v>44104</v>
      </c>
      <c r="C30" s="1">
        <v>44111</v>
      </c>
      <c r="D30" t="s">
        <v>15</v>
      </c>
      <c r="E30" t="s">
        <v>95</v>
      </c>
      <c r="F30" s="4">
        <v>87</v>
      </c>
      <c r="G30" s="4">
        <v>92.846699999999998</v>
      </c>
      <c r="H30" s="4">
        <v>13.58</v>
      </c>
      <c r="I30">
        <v>3</v>
      </c>
      <c r="J30" s="4">
        <v>3.96</v>
      </c>
      <c r="K30">
        <v>6.7199999999999996E-2</v>
      </c>
      <c r="L30">
        <v>1</v>
      </c>
      <c r="M30">
        <v>4</v>
      </c>
      <c r="N30" t="s">
        <v>96</v>
      </c>
      <c r="O30" t="s">
        <v>97</v>
      </c>
      <c r="P30" s="4">
        <f t="shared" si="0"/>
        <v>53.558899999999959</v>
      </c>
    </row>
    <row r="31" spans="1:16" x14ac:dyDescent="0.25">
      <c r="A31">
        <v>30</v>
      </c>
      <c r="B31" s="1">
        <v>44106</v>
      </c>
      <c r="C31" s="1">
        <v>44111</v>
      </c>
      <c r="D31" t="s">
        <v>15</v>
      </c>
      <c r="E31" t="s">
        <v>98</v>
      </c>
      <c r="F31" s="4">
        <v>45.3598</v>
      </c>
      <c r="G31" s="4">
        <v>49.631999999999998</v>
      </c>
      <c r="H31" s="4">
        <v>36.782499999999999</v>
      </c>
      <c r="I31">
        <v>10</v>
      </c>
      <c r="J31" s="4">
        <v>5.94</v>
      </c>
      <c r="K31">
        <v>9.4200000000000006E-2</v>
      </c>
      <c r="L31">
        <v>1</v>
      </c>
      <c r="M31">
        <v>6</v>
      </c>
      <c r="N31" t="s">
        <v>99</v>
      </c>
      <c r="O31" t="s">
        <v>100</v>
      </c>
      <c r="P31" s="4">
        <f t="shared" si="0"/>
        <v>90.341399999999965</v>
      </c>
    </row>
    <row r="32" spans="1:16" x14ac:dyDescent="0.25">
      <c r="A32">
        <v>31</v>
      </c>
      <c r="B32" s="1">
        <v>44112</v>
      </c>
      <c r="C32" s="1">
        <v>44112</v>
      </c>
      <c r="D32" t="s">
        <v>15</v>
      </c>
      <c r="E32" t="s">
        <v>23</v>
      </c>
      <c r="F32" s="4">
        <v>433.74290000000002</v>
      </c>
      <c r="G32" s="4">
        <v>434.22859999999997</v>
      </c>
      <c r="H32" s="4">
        <v>-1.55</v>
      </c>
      <c r="I32">
        <v>7</v>
      </c>
      <c r="J32" s="4">
        <v>4.95</v>
      </c>
      <c r="K32">
        <v>1.1000000000000001E-3</v>
      </c>
      <c r="L32">
        <v>0</v>
      </c>
      <c r="M32">
        <v>5</v>
      </c>
      <c r="N32" t="s">
        <v>101</v>
      </c>
      <c r="O32" t="s">
        <v>102</v>
      </c>
      <c r="P32" s="4">
        <f t="shared" si="0"/>
        <v>88.791399999999967</v>
      </c>
    </row>
    <row r="33" spans="1:16" x14ac:dyDescent="0.25">
      <c r="A33">
        <v>32</v>
      </c>
      <c r="B33" s="1">
        <v>44112</v>
      </c>
      <c r="C33" s="1">
        <v>44112</v>
      </c>
      <c r="D33" t="s">
        <v>15</v>
      </c>
      <c r="E33" t="s">
        <v>103</v>
      </c>
      <c r="F33" s="4">
        <v>13.248900000000001</v>
      </c>
      <c r="G33" s="4">
        <v>14.15</v>
      </c>
      <c r="H33" s="4">
        <v>7.0309999999999997</v>
      </c>
      <c r="I33">
        <v>10</v>
      </c>
      <c r="J33" s="4">
        <v>1.98</v>
      </c>
      <c r="K33">
        <v>6.8000000000000005E-2</v>
      </c>
      <c r="L33">
        <v>1</v>
      </c>
      <c r="M33">
        <v>2</v>
      </c>
      <c r="N33" t="s">
        <v>104</v>
      </c>
      <c r="O33" t="s">
        <v>105</v>
      </c>
      <c r="P33" s="4">
        <f t="shared" si="0"/>
        <v>95.822399999999973</v>
      </c>
    </row>
    <row r="34" spans="1:16" x14ac:dyDescent="0.25">
      <c r="A34">
        <v>33</v>
      </c>
      <c r="B34" s="1">
        <v>44109</v>
      </c>
      <c r="C34" s="1">
        <v>44113</v>
      </c>
      <c r="D34" t="s">
        <v>15</v>
      </c>
      <c r="E34" t="s">
        <v>106</v>
      </c>
      <c r="F34" s="4">
        <v>16.3186</v>
      </c>
      <c r="G34" s="4">
        <v>17.267499999999998</v>
      </c>
      <c r="H34" s="4">
        <v>28.261500000000002</v>
      </c>
      <c r="I34">
        <v>35</v>
      </c>
      <c r="J34" s="4">
        <v>4.95</v>
      </c>
      <c r="K34">
        <v>5.8099999999999999E-2</v>
      </c>
      <c r="L34">
        <v>1</v>
      </c>
      <c r="M34">
        <v>5</v>
      </c>
      <c r="N34" t="s">
        <v>107</v>
      </c>
      <c r="O34" t="s">
        <v>108</v>
      </c>
      <c r="P34" s="4">
        <f t="shared" si="0"/>
        <v>124.08389999999997</v>
      </c>
    </row>
    <row r="35" spans="1:16" x14ac:dyDescent="0.25">
      <c r="A35">
        <v>34</v>
      </c>
      <c r="B35" s="1">
        <v>44112</v>
      </c>
      <c r="C35" s="1">
        <v>44113</v>
      </c>
      <c r="D35" t="s">
        <v>15</v>
      </c>
      <c r="E35" t="s">
        <v>38</v>
      </c>
      <c r="F35" s="4">
        <v>18.28</v>
      </c>
      <c r="G35" s="4">
        <v>16.87</v>
      </c>
      <c r="H35" s="4">
        <v>-31.17</v>
      </c>
      <c r="I35">
        <v>20</v>
      </c>
      <c r="J35" s="4">
        <v>2.97</v>
      </c>
      <c r="K35">
        <v>-7.7100000000000002E-2</v>
      </c>
      <c r="L35">
        <v>0</v>
      </c>
      <c r="M35">
        <v>3</v>
      </c>
      <c r="N35" t="s">
        <v>109</v>
      </c>
      <c r="O35" t="s">
        <v>110</v>
      </c>
      <c r="P35" s="4">
        <f t="shared" si="0"/>
        <v>92.91389999999997</v>
      </c>
    </row>
    <row r="36" spans="1:16" x14ac:dyDescent="0.25">
      <c r="A36">
        <v>35</v>
      </c>
      <c r="B36" s="1">
        <v>44105</v>
      </c>
      <c r="C36" s="1">
        <v>44113</v>
      </c>
      <c r="D36" t="s">
        <v>15</v>
      </c>
      <c r="E36" t="s">
        <v>111</v>
      </c>
      <c r="F36" s="4">
        <v>50.4</v>
      </c>
      <c r="G36" s="4">
        <v>55.544699999999999</v>
      </c>
      <c r="H36" s="4">
        <v>21.7636</v>
      </c>
      <c r="I36">
        <v>5</v>
      </c>
      <c r="J36" s="4">
        <v>3.96</v>
      </c>
      <c r="K36">
        <v>0.1021</v>
      </c>
      <c r="L36">
        <v>1</v>
      </c>
      <c r="M36">
        <v>4</v>
      </c>
      <c r="N36" t="s">
        <v>112</v>
      </c>
      <c r="O36" t="s">
        <v>113</v>
      </c>
      <c r="P36" s="4">
        <f t="shared" si="0"/>
        <v>114.67749999999997</v>
      </c>
    </row>
    <row r="37" spans="1:16" x14ac:dyDescent="0.25">
      <c r="A37">
        <v>36</v>
      </c>
      <c r="B37" s="1">
        <v>44113</v>
      </c>
      <c r="C37" s="1">
        <v>44113</v>
      </c>
      <c r="D37" t="s">
        <v>15</v>
      </c>
      <c r="E37" t="s">
        <v>114</v>
      </c>
      <c r="F37" s="4">
        <v>23.69</v>
      </c>
      <c r="G37" s="4">
        <v>26.216999999999999</v>
      </c>
      <c r="H37" s="4">
        <v>34.935000000000002</v>
      </c>
      <c r="I37">
        <v>15</v>
      </c>
      <c r="J37" s="4">
        <v>2.97</v>
      </c>
      <c r="K37">
        <v>0.1067</v>
      </c>
      <c r="L37">
        <v>1</v>
      </c>
      <c r="M37">
        <v>3</v>
      </c>
      <c r="N37" t="s">
        <v>115</v>
      </c>
      <c r="O37" t="s">
        <v>116</v>
      </c>
      <c r="P37" s="4">
        <f t="shared" si="0"/>
        <v>149.61249999999995</v>
      </c>
    </row>
    <row r="38" spans="1:16" x14ac:dyDescent="0.25">
      <c r="A38">
        <v>37</v>
      </c>
      <c r="B38" s="1">
        <v>44110</v>
      </c>
      <c r="C38" s="1">
        <v>44113</v>
      </c>
      <c r="D38" t="s">
        <v>15</v>
      </c>
      <c r="E38" t="s">
        <v>117</v>
      </c>
      <c r="F38" s="4">
        <v>15.432399999999999</v>
      </c>
      <c r="G38" s="4">
        <v>15.5801</v>
      </c>
      <c r="H38" s="4">
        <v>1.6970000000000001</v>
      </c>
      <c r="I38">
        <v>45</v>
      </c>
      <c r="J38" s="4">
        <v>4.95</v>
      </c>
      <c r="K38">
        <v>9.5999999999999992E-3</v>
      </c>
      <c r="L38">
        <v>1</v>
      </c>
      <c r="M38">
        <v>5</v>
      </c>
      <c r="N38" t="s">
        <v>118</v>
      </c>
      <c r="O38" t="s">
        <v>119</v>
      </c>
      <c r="P38" s="4">
        <f t="shared" si="0"/>
        <v>151.30949999999996</v>
      </c>
    </row>
    <row r="39" spans="1:16" x14ac:dyDescent="0.25">
      <c r="A39">
        <v>38</v>
      </c>
      <c r="B39" s="1">
        <v>44112</v>
      </c>
      <c r="C39" s="1">
        <v>44113</v>
      </c>
      <c r="D39" t="s">
        <v>15</v>
      </c>
      <c r="E39" t="s">
        <v>120</v>
      </c>
      <c r="F39" s="4">
        <v>82.55</v>
      </c>
      <c r="G39" s="4">
        <v>82.32</v>
      </c>
      <c r="H39" s="4">
        <v>-2.67</v>
      </c>
      <c r="I39">
        <v>3</v>
      </c>
      <c r="J39" s="4">
        <v>1.98</v>
      </c>
      <c r="K39">
        <v>-2.8E-3</v>
      </c>
      <c r="L39">
        <v>0</v>
      </c>
      <c r="M39">
        <v>2</v>
      </c>
      <c r="N39" t="s">
        <v>121</v>
      </c>
      <c r="O39" t="s">
        <v>122</v>
      </c>
      <c r="P39" s="4">
        <f t="shared" si="0"/>
        <v>148.63949999999997</v>
      </c>
    </row>
    <row r="40" spans="1:16" x14ac:dyDescent="0.25">
      <c r="A40">
        <v>39</v>
      </c>
      <c r="B40" s="1">
        <v>44110</v>
      </c>
      <c r="C40" s="1">
        <v>44113</v>
      </c>
      <c r="D40" t="s">
        <v>15</v>
      </c>
      <c r="E40" t="s">
        <v>123</v>
      </c>
      <c r="F40" s="4">
        <v>49.779899999999998</v>
      </c>
      <c r="G40" s="4">
        <v>50.94</v>
      </c>
      <c r="H40" s="4">
        <v>2.6604000000000001</v>
      </c>
      <c r="I40">
        <v>4</v>
      </c>
      <c r="J40" s="4">
        <v>1.98</v>
      </c>
      <c r="K40">
        <v>2.3300000000000001E-2</v>
      </c>
      <c r="L40">
        <v>1</v>
      </c>
      <c r="M40">
        <v>2</v>
      </c>
      <c r="N40" t="s">
        <v>124</v>
      </c>
      <c r="O40" t="s">
        <v>125</v>
      </c>
      <c r="P40" s="4">
        <f t="shared" si="0"/>
        <v>151.29989999999998</v>
      </c>
    </row>
    <row r="41" spans="1:16" x14ac:dyDescent="0.25">
      <c r="A41">
        <v>40</v>
      </c>
      <c r="B41" s="1">
        <v>44105</v>
      </c>
      <c r="C41" s="1">
        <v>44116</v>
      </c>
      <c r="D41" t="s">
        <v>15</v>
      </c>
      <c r="E41" t="s">
        <v>126</v>
      </c>
      <c r="F41" s="4">
        <v>45.625</v>
      </c>
      <c r="G41" s="4">
        <v>45.524999999999999</v>
      </c>
      <c r="H41" s="4">
        <v>-4.76</v>
      </c>
      <c r="I41">
        <v>8</v>
      </c>
      <c r="J41" s="4">
        <v>3.96</v>
      </c>
      <c r="K41">
        <v>-2.2000000000000001E-3</v>
      </c>
      <c r="L41">
        <v>0</v>
      </c>
      <c r="M41">
        <v>4</v>
      </c>
      <c r="N41" t="s">
        <v>127</v>
      </c>
      <c r="O41" t="s">
        <v>128</v>
      </c>
      <c r="P41" s="4">
        <f t="shared" si="0"/>
        <v>146.53989999999999</v>
      </c>
    </row>
    <row r="42" spans="1:16" x14ac:dyDescent="0.25">
      <c r="A42">
        <v>41</v>
      </c>
      <c r="B42" s="1">
        <v>44110</v>
      </c>
      <c r="C42" s="1">
        <v>44117</v>
      </c>
      <c r="D42" t="s">
        <v>15</v>
      </c>
      <c r="E42" t="s">
        <v>129</v>
      </c>
      <c r="F42" s="4">
        <v>28.66</v>
      </c>
      <c r="G42" s="4">
        <v>30.585100000000001</v>
      </c>
      <c r="H42" s="4">
        <v>16.2805</v>
      </c>
      <c r="I42">
        <v>10</v>
      </c>
      <c r="J42" s="4">
        <v>2.97</v>
      </c>
      <c r="K42">
        <v>6.7199999999999996E-2</v>
      </c>
      <c r="L42">
        <v>1</v>
      </c>
      <c r="M42">
        <v>3</v>
      </c>
      <c r="N42" t="s">
        <v>130</v>
      </c>
      <c r="O42" t="s">
        <v>131</v>
      </c>
      <c r="P42" s="4">
        <f t="shared" si="0"/>
        <v>162.82039999999998</v>
      </c>
    </row>
    <row r="43" spans="1:16" x14ac:dyDescent="0.25">
      <c r="A43">
        <v>42</v>
      </c>
      <c r="B43" s="1">
        <v>44104</v>
      </c>
      <c r="C43" s="1">
        <v>44117</v>
      </c>
      <c r="D43" t="s">
        <v>15</v>
      </c>
      <c r="E43" t="s">
        <v>132</v>
      </c>
      <c r="F43" s="4">
        <v>70.48</v>
      </c>
      <c r="G43" s="4">
        <v>74.156700000000001</v>
      </c>
      <c r="H43" s="4">
        <v>7.07</v>
      </c>
      <c r="I43">
        <v>3</v>
      </c>
      <c r="J43" s="4">
        <v>3.96</v>
      </c>
      <c r="K43">
        <v>5.2200000000000003E-2</v>
      </c>
      <c r="L43">
        <v>1</v>
      </c>
      <c r="M43">
        <v>4</v>
      </c>
      <c r="N43" t="s">
        <v>133</v>
      </c>
      <c r="O43" t="s">
        <v>134</v>
      </c>
      <c r="P43" s="4">
        <f t="shared" si="0"/>
        <v>169.89039999999997</v>
      </c>
    </row>
    <row r="44" spans="1:16" x14ac:dyDescent="0.25">
      <c r="A44">
        <v>43</v>
      </c>
      <c r="B44" s="1">
        <v>44104</v>
      </c>
      <c r="C44" s="1">
        <v>44117</v>
      </c>
      <c r="D44" t="s">
        <v>15</v>
      </c>
      <c r="E44" t="s">
        <v>135</v>
      </c>
      <c r="F44" s="4">
        <v>33.594999999999999</v>
      </c>
      <c r="G44" s="4">
        <v>36.081099999999999</v>
      </c>
      <c r="H44" s="4">
        <v>57.226999999999997</v>
      </c>
      <c r="I44">
        <v>27</v>
      </c>
      <c r="J44" s="4">
        <v>9.9</v>
      </c>
      <c r="K44">
        <v>7.3999999999999996E-2</v>
      </c>
      <c r="L44">
        <v>1</v>
      </c>
      <c r="M44">
        <v>10</v>
      </c>
      <c r="N44" t="s">
        <v>136</v>
      </c>
      <c r="O44" t="s">
        <v>137</v>
      </c>
      <c r="P44" s="4">
        <f t="shared" si="0"/>
        <v>227.11739999999998</v>
      </c>
    </row>
    <row r="45" spans="1:16" x14ac:dyDescent="0.25">
      <c r="A45">
        <v>44</v>
      </c>
      <c r="B45" s="1">
        <v>44112</v>
      </c>
      <c r="C45" s="1">
        <v>44118</v>
      </c>
      <c r="D45" t="s">
        <v>15</v>
      </c>
      <c r="E45" t="s">
        <v>138</v>
      </c>
      <c r="F45" s="4">
        <v>22.4</v>
      </c>
      <c r="G45" s="4">
        <v>22.273399999999999</v>
      </c>
      <c r="H45" s="4">
        <v>-4.8695000000000004</v>
      </c>
      <c r="I45">
        <v>15</v>
      </c>
      <c r="J45" s="4">
        <v>2.97</v>
      </c>
      <c r="K45">
        <v>-5.7000000000000002E-3</v>
      </c>
      <c r="L45">
        <v>0</v>
      </c>
      <c r="M45">
        <v>3</v>
      </c>
      <c r="N45" t="s">
        <v>139</v>
      </c>
      <c r="O45" t="s">
        <v>140</v>
      </c>
      <c r="P45" s="4">
        <f t="shared" si="0"/>
        <v>222.24789999999999</v>
      </c>
    </row>
    <row r="46" spans="1:16" x14ac:dyDescent="0.25">
      <c r="A46">
        <v>45</v>
      </c>
      <c r="B46" s="1">
        <v>44104</v>
      </c>
      <c r="C46" s="1">
        <v>44118</v>
      </c>
      <c r="D46" t="s">
        <v>15</v>
      </c>
      <c r="E46" t="s">
        <v>141</v>
      </c>
      <c r="F46" s="4">
        <v>9.9916999999999998</v>
      </c>
      <c r="G46" s="4">
        <v>10.782</v>
      </c>
      <c r="H46" s="4">
        <v>24.684799999999999</v>
      </c>
      <c r="I46">
        <v>40</v>
      </c>
      <c r="J46" s="4">
        <v>6.93</v>
      </c>
      <c r="K46">
        <v>7.9100000000000004E-2</v>
      </c>
      <c r="L46">
        <v>1</v>
      </c>
      <c r="M46">
        <v>7</v>
      </c>
      <c r="N46" t="s">
        <v>142</v>
      </c>
      <c r="O46" t="s">
        <v>143</v>
      </c>
      <c r="P46" s="4">
        <f t="shared" si="0"/>
        <v>246.93269999999998</v>
      </c>
    </row>
    <row r="47" spans="1:16" x14ac:dyDescent="0.25">
      <c r="A47">
        <v>46</v>
      </c>
      <c r="B47" s="1">
        <v>44113</v>
      </c>
      <c r="C47" s="1">
        <v>44118</v>
      </c>
      <c r="D47" t="s">
        <v>15</v>
      </c>
      <c r="E47" t="s">
        <v>38</v>
      </c>
      <c r="F47" s="4">
        <v>16.914999999999999</v>
      </c>
      <c r="G47" s="4">
        <v>16.220400000000001</v>
      </c>
      <c r="H47" s="4">
        <v>-10.315200000000001</v>
      </c>
      <c r="I47">
        <v>12</v>
      </c>
      <c r="J47" s="4">
        <v>1.98</v>
      </c>
      <c r="K47">
        <v>-4.1099999999999998E-2</v>
      </c>
      <c r="L47">
        <v>0</v>
      </c>
      <c r="M47">
        <v>2</v>
      </c>
      <c r="N47" t="s">
        <v>144</v>
      </c>
      <c r="O47" t="s">
        <v>145</v>
      </c>
      <c r="P47" s="4">
        <f t="shared" si="0"/>
        <v>236.61749999999998</v>
      </c>
    </row>
    <row r="48" spans="1:16" x14ac:dyDescent="0.25">
      <c r="A48">
        <v>47</v>
      </c>
      <c r="B48" s="1">
        <v>44119</v>
      </c>
      <c r="C48" s="1">
        <v>44119</v>
      </c>
      <c r="D48" t="s">
        <v>15</v>
      </c>
      <c r="E48" t="s">
        <v>146</v>
      </c>
      <c r="F48" s="4">
        <v>27.006599999999999</v>
      </c>
      <c r="G48" s="4">
        <v>27.305800000000001</v>
      </c>
      <c r="H48" s="4">
        <v>13.987</v>
      </c>
      <c r="I48">
        <v>60</v>
      </c>
      <c r="J48" s="4">
        <v>3.96</v>
      </c>
      <c r="K48">
        <v>1.11E-2</v>
      </c>
      <c r="L48">
        <v>1</v>
      </c>
      <c r="M48">
        <v>4</v>
      </c>
      <c r="N48" t="s">
        <v>147</v>
      </c>
      <c r="O48" t="s">
        <v>148</v>
      </c>
      <c r="P48" s="4">
        <f t="shared" si="0"/>
        <v>250.60449999999997</v>
      </c>
    </row>
    <row r="49" spans="1:16" x14ac:dyDescent="0.25">
      <c r="A49">
        <v>48</v>
      </c>
      <c r="B49" s="1">
        <v>44116</v>
      </c>
      <c r="C49" s="1">
        <v>44123</v>
      </c>
      <c r="D49" t="s">
        <v>15</v>
      </c>
      <c r="E49" t="s">
        <v>79</v>
      </c>
      <c r="F49" s="4">
        <v>7.9</v>
      </c>
      <c r="G49" s="4">
        <v>5.6020000000000003</v>
      </c>
      <c r="H49" s="4">
        <v>-60.418999999999997</v>
      </c>
      <c r="I49">
        <v>25</v>
      </c>
      <c r="J49" s="4">
        <v>2.97</v>
      </c>
      <c r="K49">
        <v>-0.29089999999999999</v>
      </c>
      <c r="L49">
        <v>0</v>
      </c>
      <c r="M49">
        <v>3</v>
      </c>
      <c r="N49" t="s">
        <v>149</v>
      </c>
      <c r="O49" t="s">
        <v>150</v>
      </c>
      <c r="P49" s="4">
        <f t="shared" si="0"/>
        <v>190.18549999999999</v>
      </c>
    </row>
    <row r="50" spans="1:16" x14ac:dyDescent="0.25">
      <c r="A50">
        <v>49</v>
      </c>
      <c r="B50" s="1">
        <v>44123</v>
      </c>
      <c r="C50" s="1">
        <v>44123</v>
      </c>
      <c r="D50" t="s">
        <v>15</v>
      </c>
      <c r="E50" t="s">
        <v>41</v>
      </c>
      <c r="F50" s="4">
        <v>21.34</v>
      </c>
      <c r="G50" s="4">
        <v>21.51</v>
      </c>
      <c r="H50" s="4">
        <v>1.42</v>
      </c>
      <c r="I50">
        <v>20</v>
      </c>
      <c r="J50" s="4">
        <v>1.98</v>
      </c>
      <c r="K50">
        <v>8.0000000000000002E-3</v>
      </c>
      <c r="L50">
        <v>1</v>
      </c>
      <c r="M50">
        <v>2</v>
      </c>
      <c r="N50" t="s">
        <v>151</v>
      </c>
      <c r="O50" t="s">
        <v>152</v>
      </c>
      <c r="P50" s="4">
        <f t="shared" si="0"/>
        <v>191.60549999999998</v>
      </c>
    </row>
    <row r="51" spans="1:16" x14ac:dyDescent="0.25">
      <c r="A51">
        <v>50</v>
      </c>
      <c r="B51" s="1">
        <v>44123</v>
      </c>
      <c r="C51" s="1">
        <v>44124</v>
      </c>
      <c r="D51" t="s">
        <v>15</v>
      </c>
      <c r="E51" t="s">
        <v>153</v>
      </c>
      <c r="F51" s="4">
        <v>26.779900000000001</v>
      </c>
      <c r="G51" s="4">
        <v>26.7516</v>
      </c>
      <c r="H51" s="4">
        <v>-2.2063999999999999</v>
      </c>
      <c r="I51">
        <v>8</v>
      </c>
      <c r="J51" s="4">
        <v>1.98</v>
      </c>
      <c r="K51">
        <v>-1.1000000000000001E-3</v>
      </c>
      <c r="L51">
        <v>0</v>
      </c>
      <c r="M51">
        <v>2</v>
      </c>
      <c r="N51" t="s">
        <v>154</v>
      </c>
      <c r="O51" t="s">
        <v>155</v>
      </c>
      <c r="P51" s="4">
        <f t="shared" si="0"/>
        <v>189.39909999999998</v>
      </c>
    </row>
    <row r="52" spans="1:16" x14ac:dyDescent="0.25">
      <c r="A52">
        <v>51</v>
      </c>
      <c r="B52" s="1">
        <v>44123</v>
      </c>
      <c r="C52" s="1">
        <v>44125</v>
      </c>
      <c r="D52" t="s">
        <v>15</v>
      </c>
      <c r="E52" t="s">
        <v>156</v>
      </c>
      <c r="F52" s="4">
        <v>37.169899999999998</v>
      </c>
      <c r="G52" s="4">
        <v>35.68</v>
      </c>
      <c r="H52" s="4">
        <v>-7.9396000000000004</v>
      </c>
      <c r="I52">
        <v>4</v>
      </c>
      <c r="J52" s="4">
        <v>1.98</v>
      </c>
      <c r="K52">
        <v>-4.0099999999999997E-2</v>
      </c>
      <c r="L52">
        <v>0</v>
      </c>
      <c r="M52">
        <v>2</v>
      </c>
      <c r="N52" t="s">
        <v>157</v>
      </c>
      <c r="O52" t="s">
        <v>158</v>
      </c>
      <c r="P52" s="4">
        <f t="shared" si="0"/>
        <v>181.45949999999996</v>
      </c>
    </row>
    <row r="53" spans="1:16" x14ac:dyDescent="0.25">
      <c r="A53">
        <v>52</v>
      </c>
      <c r="B53" s="1">
        <v>44123</v>
      </c>
      <c r="C53" s="1">
        <v>44125</v>
      </c>
      <c r="D53" t="s">
        <v>15</v>
      </c>
      <c r="E53" t="s">
        <v>159</v>
      </c>
      <c r="F53" s="4">
        <v>61.717599999999997</v>
      </c>
      <c r="G53" s="4">
        <v>60.621099999999998</v>
      </c>
      <c r="H53" s="4">
        <v>-7.4625000000000004</v>
      </c>
      <c r="I53">
        <v>5</v>
      </c>
      <c r="J53" s="4">
        <v>1.98</v>
      </c>
      <c r="K53">
        <v>-1.78E-2</v>
      </c>
      <c r="L53">
        <v>0</v>
      </c>
      <c r="M53">
        <v>2</v>
      </c>
      <c r="N53" t="s">
        <v>160</v>
      </c>
      <c r="O53" t="s">
        <v>161</v>
      </c>
      <c r="P53" s="4">
        <f t="shared" si="0"/>
        <v>173.99699999999996</v>
      </c>
    </row>
    <row r="54" spans="1:16" x14ac:dyDescent="0.25">
      <c r="A54">
        <v>53</v>
      </c>
      <c r="B54" s="1">
        <v>44123</v>
      </c>
      <c r="C54" s="1">
        <v>44125</v>
      </c>
      <c r="D54" t="s">
        <v>15</v>
      </c>
      <c r="E54" t="s">
        <v>162</v>
      </c>
      <c r="F54" s="4">
        <v>97.834999999999994</v>
      </c>
      <c r="G54" s="4">
        <v>98.439400000000006</v>
      </c>
      <c r="H54" s="4">
        <v>-0.1668</v>
      </c>
      <c r="I54">
        <v>3</v>
      </c>
      <c r="J54" s="4">
        <v>1.98</v>
      </c>
      <c r="K54">
        <v>6.1999999999999998E-3</v>
      </c>
      <c r="L54">
        <v>0</v>
      </c>
      <c r="M54">
        <v>2</v>
      </c>
      <c r="N54" t="s">
        <v>163</v>
      </c>
      <c r="O54" t="s">
        <v>164</v>
      </c>
      <c r="P54" s="4">
        <f t="shared" si="0"/>
        <v>173.83019999999996</v>
      </c>
    </row>
    <row r="55" spans="1:16" x14ac:dyDescent="0.25">
      <c r="A55">
        <v>54</v>
      </c>
      <c r="B55" s="1">
        <v>44124</v>
      </c>
      <c r="C55" s="1">
        <v>44125</v>
      </c>
      <c r="D55" t="s">
        <v>15</v>
      </c>
      <c r="E55" t="s">
        <v>165</v>
      </c>
      <c r="F55" s="4">
        <v>12.8299</v>
      </c>
      <c r="G55" s="4">
        <v>12.7118</v>
      </c>
      <c r="H55" s="4">
        <v>-3.6334</v>
      </c>
      <c r="I55">
        <v>14</v>
      </c>
      <c r="J55" s="4">
        <v>1.98</v>
      </c>
      <c r="K55">
        <v>-9.1999999999999998E-3</v>
      </c>
      <c r="L55">
        <v>0</v>
      </c>
      <c r="M55">
        <v>2</v>
      </c>
      <c r="N55" t="s">
        <v>166</v>
      </c>
      <c r="O55" t="s">
        <v>167</v>
      </c>
      <c r="P55" s="4">
        <f t="shared" si="0"/>
        <v>170.19679999999997</v>
      </c>
    </row>
    <row r="56" spans="1:16" x14ac:dyDescent="0.25">
      <c r="A56">
        <v>55</v>
      </c>
      <c r="B56" s="1">
        <v>44113</v>
      </c>
      <c r="C56" s="1">
        <v>44125</v>
      </c>
      <c r="D56" t="s">
        <v>15</v>
      </c>
      <c r="E56" t="s">
        <v>168</v>
      </c>
      <c r="F56" s="4">
        <v>7.3205999999999998</v>
      </c>
      <c r="G56" s="4">
        <v>6.9036</v>
      </c>
      <c r="H56" s="4">
        <v>-315.63</v>
      </c>
      <c r="I56">
        <v>700</v>
      </c>
      <c r="J56" s="4">
        <v>23.76</v>
      </c>
      <c r="K56">
        <v>-5.7000000000000002E-2</v>
      </c>
      <c r="L56">
        <v>0</v>
      </c>
      <c r="M56">
        <v>24</v>
      </c>
      <c r="N56" t="s">
        <v>169</v>
      </c>
      <c r="O56" t="s">
        <v>170</v>
      </c>
      <c r="P56" s="4">
        <f t="shared" si="0"/>
        <v>-145.43320000000003</v>
      </c>
    </row>
    <row r="57" spans="1:16" x14ac:dyDescent="0.25">
      <c r="A57">
        <v>56</v>
      </c>
      <c r="B57" s="1">
        <v>44112</v>
      </c>
      <c r="C57" s="1">
        <v>44125</v>
      </c>
      <c r="D57" t="s">
        <v>15</v>
      </c>
      <c r="E57" t="s">
        <v>171</v>
      </c>
      <c r="F57" s="4">
        <v>10.9215</v>
      </c>
      <c r="G57" s="4">
        <v>8.8222000000000005</v>
      </c>
      <c r="H57" s="4">
        <v>-64.959000000000003</v>
      </c>
      <c r="I57">
        <v>30</v>
      </c>
      <c r="J57" s="4">
        <v>1.98</v>
      </c>
      <c r="K57">
        <v>-0.19220000000000001</v>
      </c>
      <c r="L57">
        <v>0</v>
      </c>
      <c r="M57">
        <v>2</v>
      </c>
      <c r="N57" t="s">
        <v>172</v>
      </c>
      <c r="O57" t="s">
        <v>173</v>
      </c>
      <c r="P57" s="4">
        <f t="shared" si="0"/>
        <v>-210.39220000000003</v>
      </c>
    </row>
    <row r="58" spans="1:16" x14ac:dyDescent="0.25">
      <c r="A58">
        <v>57</v>
      </c>
      <c r="B58" s="1">
        <v>44126</v>
      </c>
      <c r="C58" s="1">
        <v>44126</v>
      </c>
      <c r="D58" t="s">
        <v>15</v>
      </c>
      <c r="E58" t="s">
        <v>174</v>
      </c>
      <c r="F58" s="4">
        <v>133.5</v>
      </c>
      <c r="G58" s="4">
        <v>134.68100000000001</v>
      </c>
      <c r="H58" s="4">
        <v>3.9249999999999998</v>
      </c>
      <c r="I58">
        <v>5</v>
      </c>
      <c r="J58" s="4">
        <v>1.98</v>
      </c>
      <c r="K58">
        <v>8.8000000000000005E-3</v>
      </c>
      <c r="L58">
        <v>1</v>
      </c>
      <c r="M58">
        <v>2</v>
      </c>
      <c r="N58" t="s">
        <v>175</v>
      </c>
      <c r="O58" t="s">
        <v>176</v>
      </c>
      <c r="P58" s="4">
        <f t="shared" si="0"/>
        <v>-206.46720000000002</v>
      </c>
    </row>
    <row r="59" spans="1:16" x14ac:dyDescent="0.25">
      <c r="A59">
        <v>58</v>
      </c>
      <c r="B59" s="1">
        <v>44125</v>
      </c>
      <c r="C59" s="1">
        <v>44126</v>
      </c>
      <c r="D59" t="s">
        <v>15</v>
      </c>
      <c r="E59" t="s">
        <v>177</v>
      </c>
      <c r="F59" s="4">
        <v>37</v>
      </c>
      <c r="G59" s="4">
        <v>37.765799999999999</v>
      </c>
      <c r="H59" s="4">
        <v>2.3904999999999998</v>
      </c>
      <c r="I59">
        <v>7</v>
      </c>
      <c r="J59" s="4">
        <v>2.97</v>
      </c>
      <c r="K59">
        <v>2.07E-2</v>
      </c>
      <c r="L59">
        <v>1</v>
      </c>
      <c r="M59">
        <v>3</v>
      </c>
      <c r="N59" t="s">
        <v>178</v>
      </c>
      <c r="O59" t="s">
        <v>179</v>
      </c>
      <c r="P59" s="4">
        <f t="shared" si="0"/>
        <v>-204.07670000000002</v>
      </c>
    </row>
    <row r="60" spans="1:16" x14ac:dyDescent="0.25">
      <c r="A60">
        <v>59</v>
      </c>
      <c r="B60" s="1">
        <v>44126</v>
      </c>
      <c r="C60" s="1">
        <v>44126</v>
      </c>
      <c r="D60" t="s">
        <v>15</v>
      </c>
      <c r="E60" t="s">
        <v>180</v>
      </c>
      <c r="F60" s="4">
        <v>64.11</v>
      </c>
      <c r="G60" s="4">
        <v>68.009299999999996</v>
      </c>
      <c r="H60" s="4">
        <v>12.6272</v>
      </c>
      <c r="I60">
        <v>4</v>
      </c>
      <c r="J60" s="4">
        <v>2.97</v>
      </c>
      <c r="K60">
        <v>6.08E-2</v>
      </c>
      <c r="L60">
        <v>1</v>
      </c>
      <c r="M60">
        <v>3</v>
      </c>
      <c r="N60" t="s">
        <v>181</v>
      </c>
      <c r="O60" t="s">
        <v>182</v>
      </c>
      <c r="P60" s="4">
        <f t="shared" si="0"/>
        <v>-191.44950000000003</v>
      </c>
    </row>
    <row r="61" spans="1:16" x14ac:dyDescent="0.25">
      <c r="A61">
        <v>60</v>
      </c>
      <c r="B61" s="1">
        <v>44127</v>
      </c>
      <c r="C61" s="1">
        <v>44130</v>
      </c>
      <c r="D61" t="s">
        <v>15</v>
      </c>
      <c r="E61" t="s">
        <v>183</v>
      </c>
      <c r="F61" s="4">
        <v>73.893299999999996</v>
      </c>
      <c r="G61" s="4">
        <v>74.9084</v>
      </c>
      <c r="H61" s="4">
        <v>1.1155999999999999</v>
      </c>
      <c r="I61">
        <v>5</v>
      </c>
      <c r="J61" s="4">
        <v>3.96</v>
      </c>
      <c r="K61">
        <v>1.37E-2</v>
      </c>
      <c r="L61">
        <v>1</v>
      </c>
      <c r="M61">
        <v>4</v>
      </c>
      <c r="N61" t="s">
        <v>184</v>
      </c>
      <c r="O61" t="s">
        <v>185</v>
      </c>
      <c r="P61" s="4">
        <f t="shared" si="0"/>
        <v>-190.33390000000003</v>
      </c>
    </row>
    <row r="62" spans="1:16" x14ac:dyDescent="0.25">
      <c r="A62">
        <v>61</v>
      </c>
      <c r="B62" s="1">
        <v>44130</v>
      </c>
      <c r="C62" s="1">
        <v>44130</v>
      </c>
      <c r="D62" t="s">
        <v>15</v>
      </c>
      <c r="E62" t="s">
        <v>120</v>
      </c>
      <c r="F62" s="4">
        <v>70</v>
      </c>
      <c r="G62" s="4">
        <v>69.930000000000007</v>
      </c>
      <c r="H62" s="4">
        <v>-2.33</v>
      </c>
      <c r="I62">
        <v>5</v>
      </c>
      <c r="J62" s="4">
        <v>1.98</v>
      </c>
      <c r="K62">
        <v>-1E-3</v>
      </c>
      <c r="L62">
        <v>0</v>
      </c>
      <c r="M62">
        <v>2</v>
      </c>
      <c r="N62" t="s">
        <v>186</v>
      </c>
      <c r="O62" t="s">
        <v>187</v>
      </c>
      <c r="P62" s="4">
        <f t="shared" si="0"/>
        <v>-192.66390000000004</v>
      </c>
    </row>
    <row r="63" spans="1:16" x14ac:dyDescent="0.25">
      <c r="A63">
        <v>62</v>
      </c>
      <c r="B63" s="1">
        <v>44131</v>
      </c>
      <c r="C63" s="1">
        <v>44132</v>
      </c>
      <c r="D63" t="s">
        <v>15</v>
      </c>
      <c r="E63" t="s">
        <v>188</v>
      </c>
      <c r="F63" s="4">
        <v>78.37</v>
      </c>
      <c r="G63" s="4">
        <v>77.03</v>
      </c>
      <c r="H63" s="4">
        <v>-6</v>
      </c>
      <c r="I63">
        <v>3</v>
      </c>
      <c r="J63" s="4">
        <v>1.98</v>
      </c>
      <c r="K63">
        <v>-1.7100000000000001E-2</v>
      </c>
      <c r="L63">
        <v>0</v>
      </c>
      <c r="M63">
        <v>2</v>
      </c>
      <c r="N63" t="s">
        <v>189</v>
      </c>
      <c r="O63" t="s">
        <v>190</v>
      </c>
      <c r="P63" s="4">
        <f t="shared" si="0"/>
        <v>-198.66390000000004</v>
      </c>
    </row>
    <row r="64" spans="1:16" x14ac:dyDescent="0.25">
      <c r="A64">
        <v>63</v>
      </c>
      <c r="B64" s="1">
        <v>44132</v>
      </c>
      <c r="C64" s="1">
        <v>44132</v>
      </c>
      <c r="D64" t="s">
        <v>15</v>
      </c>
      <c r="E64" t="s">
        <v>41</v>
      </c>
      <c r="F64" s="4">
        <v>23.93</v>
      </c>
      <c r="G64" s="4">
        <v>24.164999999999999</v>
      </c>
      <c r="H64" s="4">
        <v>0.37</v>
      </c>
      <c r="I64">
        <v>10</v>
      </c>
      <c r="J64" s="4">
        <v>1.98</v>
      </c>
      <c r="K64">
        <v>9.7999999999999997E-3</v>
      </c>
      <c r="L64">
        <v>1</v>
      </c>
      <c r="M64">
        <v>2</v>
      </c>
      <c r="N64" t="s">
        <v>191</v>
      </c>
      <c r="O64" t="s">
        <v>192</v>
      </c>
      <c r="P64" s="4">
        <f t="shared" si="0"/>
        <v>-198.29390000000004</v>
      </c>
    </row>
    <row r="65" spans="1:16" x14ac:dyDescent="0.25">
      <c r="A65">
        <v>64</v>
      </c>
      <c r="B65" s="1">
        <v>44133</v>
      </c>
      <c r="C65" s="1">
        <v>44133</v>
      </c>
      <c r="D65" t="s">
        <v>15</v>
      </c>
      <c r="E65" t="s">
        <v>41</v>
      </c>
      <c r="F65" s="4">
        <v>23.1</v>
      </c>
      <c r="G65" s="4">
        <v>23.101299999999998</v>
      </c>
      <c r="H65" s="4">
        <v>-1.9410000000000001</v>
      </c>
      <c r="I65">
        <v>30</v>
      </c>
      <c r="J65" s="4">
        <v>1.98</v>
      </c>
      <c r="K65">
        <v>1E-4</v>
      </c>
      <c r="L65">
        <v>0</v>
      </c>
      <c r="M65">
        <v>2</v>
      </c>
      <c r="N65" t="s">
        <v>193</v>
      </c>
      <c r="O65" t="s">
        <v>194</v>
      </c>
      <c r="P65" s="4">
        <f t="shared" si="0"/>
        <v>-200.23490000000004</v>
      </c>
    </row>
    <row r="66" spans="1:16" x14ac:dyDescent="0.25">
      <c r="A66">
        <v>65</v>
      </c>
      <c r="B66" s="1">
        <v>44133</v>
      </c>
      <c r="C66" s="1">
        <v>44133</v>
      </c>
      <c r="D66" t="s">
        <v>15</v>
      </c>
      <c r="E66" t="s">
        <v>195</v>
      </c>
      <c r="F66" s="4">
        <v>109.88</v>
      </c>
      <c r="G66" s="4">
        <v>109.9</v>
      </c>
      <c r="H66" s="4">
        <v>-1.94</v>
      </c>
      <c r="I66">
        <v>2</v>
      </c>
      <c r="J66" s="4">
        <v>1.98</v>
      </c>
      <c r="K66">
        <v>2.0000000000000001E-4</v>
      </c>
      <c r="L66">
        <v>0</v>
      </c>
      <c r="M66">
        <v>2</v>
      </c>
      <c r="N66" t="s">
        <v>196</v>
      </c>
      <c r="O66" t="s">
        <v>197</v>
      </c>
      <c r="P66" s="4">
        <f t="shared" si="0"/>
        <v>-202.17490000000004</v>
      </c>
    </row>
    <row r="67" spans="1:16" x14ac:dyDescent="0.25">
      <c r="A67">
        <v>66</v>
      </c>
      <c r="B67" s="1">
        <v>44133</v>
      </c>
      <c r="C67" s="1">
        <v>44134</v>
      </c>
      <c r="D67" t="s">
        <v>15</v>
      </c>
      <c r="E67" t="s">
        <v>198</v>
      </c>
      <c r="F67" s="4">
        <v>20.82</v>
      </c>
      <c r="G67" s="4">
        <v>21.2</v>
      </c>
      <c r="H67" s="4">
        <v>1.82</v>
      </c>
      <c r="I67">
        <v>10</v>
      </c>
      <c r="J67" s="4">
        <v>1.98</v>
      </c>
      <c r="K67">
        <v>1.83E-2</v>
      </c>
      <c r="L67">
        <v>1</v>
      </c>
      <c r="M67">
        <v>2</v>
      </c>
      <c r="N67" t="s">
        <v>199</v>
      </c>
      <c r="O67" t="s">
        <v>200</v>
      </c>
      <c r="P67" s="4">
        <f t="shared" si="0"/>
        <v>-200.35490000000004</v>
      </c>
    </row>
    <row r="68" spans="1:16" x14ac:dyDescent="0.25">
      <c r="A68">
        <v>67</v>
      </c>
      <c r="B68" s="1">
        <v>44134</v>
      </c>
      <c r="C68" s="1">
        <v>44134</v>
      </c>
      <c r="D68" t="s">
        <v>15</v>
      </c>
      <c r="E68" t="s">
        <v>201</v>
      </c>
      <c r="F68" s="4">
        <v>271.09500000000003</v>
      </c>
      <c r="G68" s="4">
        <v>267</v>
      </c>
      <c r="H68" s="4">
        <v>-126.81</v>
      </c>
      <c r="I68">
        <v>30</v>
      </c>
      <c r="J68" s="4">
        <v>3.96</v>
      </c>
      <c r="K68">
        <v>-1.5100000000000001E-2</v>
      </c>
      <c r="L68">
        <v>0</v>
      </c>
      <c r="M68">
        <v>4</v>
      </c>
      <c r="N68" t="s">
        <v>202</v>
      </c>
      <c r="O68" t="s">
        <v>203</v>
      </c>
      <c r="P68" s="4">
        <f t="shared" ref="P68:P131" si="1">H68+P67</f>
        <v>-327.16490000000005</v>
      </c>
    </row>
    <row r="69" spans="1:16" x14ac:dyDescent="0.25">
      <c r="A69">
        <v>68</v>
      </c>
      <c r="B69" s="1">
        <v>44134</v>
      </c>
      <c r="C69" s="1">
        <v>44134</v>
      </c>
      <c r="D69" t="s">
        <v>15</v>
      </c>
      <c r="E69" t="s">
        <v>146</v>
      </c>
      <c r="F69" s="4">
        <v>30.4725</v>
      </c>
      <c r="G69" s="4">
        <v>30.813500000000001</v>
      </c>
      <c r="H69" s="4">
        <v>23.324000000000002</v>
      </c>
      <c r="I69">
        <v>80</v>
      </c>
      <c r="J69" s="4">
        <v>3.96</v>
      </c>
      <c r="K69">
        <v>1.12E-2</v>
      </c>
      <c r="L69">
        <v>1</v>
      </c>
      <c r="M69">
        <v>4</v>
      </c>
      <c r="N69" t="s">
        <v>204</v>
      </c>
      <c r="O69" t="s">
        <v>205</v>
      </c>
      <c r="P69" s="4">
        <f t="shared" si="1"/>
        <v>-303.84090000000003</v>
      </c>
    </row>
    <row r="70" spans="1:16" x14ac:dyDescent="0.25">
      <c r="A70">
        <v>69</v>
      </c>
      <c r="B70" s="1">
        <v>44134</v>
      </c>
      <c r="C70" s="1">
        <v>44134</v>
      </c>
      <c r="D70" t="s">
        <v>22</v>
      </c>
      <c r="E70" t="s">
        <v>195</v>
      </c>
      <c r="F70" s="4">
        <v>109.8111</v>
      </c>
      <c r="G70" s="4">
        <v>109.3536</v>
      </c>
      <c r="H70" s="4">
        <v>7.4775</v>
      </c>
      <c r="I70">
        <v>-25</v>
      </c>
      <c r="J70" s="4">
        <v>3.96</v>
      </c>
      <c r="K70">
        <v>4.1999999999999997E-3</v>
      </c>
      <c r="L70">
        <v>1</v>
      </c>
      <c r="M70">
        <v>4</v>
      </c>
      <c r="N70" t="s">
        <v>206</v>
      </c>
      <c r="O70" t="s">
        <v>207</v>
      </c>
      <c r="P70" s="4">
        <f t="shared" si="1"/>
        <v>-296.36340000000001</v>
      </c>
    </row>
    <row r="71" spans="1:16" x14ac:dyDescent="0.25">
      <c r="A71">
        <v>70</v>
      </c>
      <c r="B71" s="1">
        <v>44134</v>
      </c>
      <c r="C71" s="1">
        <v>44134</v>
      </c>
      <c r="D71" t="s">
        <v>15</v>
      </c>
      <c r="E71" t="s">
        <v>146</v>
      </c>
      <c r="F71" s="4">
        <v>30.5092</v>
      </c>
      <c r="G71" s="4">
        <v>30.508500000000002</v>
      </c>
      <c r="H71" s="4">
        <v>-4.0389999999999997</v>
      </c>
      <c r="I71">
        <v>120</v>
      </c>
      <c r="J71" s="4">
        <v>3.96</v>
      </c>
      <c r="K71">
        <v>0</v>
      </c>
      <c r="L71">
        <v>0</v>
      </c>
      <c r="M71">
        <v>4</v>
      </c>
      <c r="N71" t="s">
        <v>208</v>
      </c>
      <c r="O71" t="s">
        <v>209</v>
      </c>
      <c r="P71" s="4">
        <f t="shared" si="1"/>
        <v>-300.4024</v>
      </c>
    </row>
    <row r="72" spans="1:16" x14ac:dyDescent="0.25">
      <c r="A72">
        <v>71</v>
      </c>
      <c r="B72" s="1">
        <v>44123</v>
      </c>
      <c r="C72" s="1">
        <v>44134</v>
      </c>
      <c r="D72" t="s">
        <v>15</v>
      </c>
      <c r="E72" t="s">
        <v>210</v>
      </c>
      <c r="F72" s="4">
        <v>29.533300000000001</v>
      </c>
      <c r="G72" s="4">
        <v>23.0672</v>
      </c>
      <c r="H72" s="4">
        <v>-81.553600000000003</v>
      </c>
      <c r="I72">
        <v>12</v>
      </c>
      <c r="J72" s="4">
        <v>3.96</v>
      </c>
      <c r="K72">
        <v>-0.21890000000000001</v>
      </c>
      <c r="L72">
        <v>0</v>
      </c>
      <c r="M72">
        <v>4</v>
      </c>
      <c r="N72" t="s">
        <v>211</v>
      </c>
      <c r="O72" t="s">
        <v>212</v>
      </c>
      <c r="P72" s="4">
        <f t="shared" si="1"/>
        <v>-381.95600000000002</v>
      </c>
    </row>
    <row r="73" spans="1:16" x14ac:dyDescent="0.25">
      <c r="A73">
        <v>72</v>
      </c>
      <c r="B73" s="1">
        <v>44105</v>
      </c>
      <c r="C73" s="1">
        <v>44134</v>
      </c>
      <c r="D73" t="s">
        <v>15</v>
      </c>
      <c r="E73" t="s">
        <v>213</v>
      </c>
      <c r="F73" s="4">
        <v>10.8696</v>
      </c>
      <c r="G73" s="4">
        <v>10.02</v>
      </c>
      <c r="H73" s="4">
        <v>-90.9</v>
      </c>
      <c r="I73">
        <v>100</v>
      </c>
      <c r="J73" s="4">
        <v>5.94</v>
      </c>
      <c r="K73">
        <v>-7.8200000000000006E-2</v>
      </c>
      <c r="L73">
        <v>0</v>
      </c>
      <c r="M73">
        <v>6</v>
      </c>
      <c r="N73" t="s">
        <v>214</v>
      </c>
      <c r="O73" t="s">
        <v>215</v>
      </c>
      <c r="P73" s="4">
        <f t="shared" si="1"/>
        <v>-472.85599999999999</v>
      </c>
    </row>
    <row r="74" spans="1:16" x14ac:dyDescent="0.25">
      <c r="A74">
        <v>73</v>
      </c>
      <c r="B74" s="1">
        <v>44130</v>
      </c>
      <c r="C74" s="1">
        <v>44134</v>
      </c>
      <c r="D74" t="s">
        <v>15</v>
      </c>
      <c r="E74" t="s">
        <v>216</v>
      </c>
      <c r="F74" s="4">
        <v>12.683299999999999</v>
      </c>
      <c r="G74" s="4">
        <v>11.75</v>
      </c>
      <c r="H74" s="4">
        <v>-42.17</v>
      </c>
      <c r="I74">
        <v>42</v>
      </c>
      <c r="J74" s="4">
        <v>2.97</v>
      </c>
      <c r="K74">
        <v>-7.3599999999999999E-2</v>
      </c>
      <c r="L74">
        <v>0</v>
      </c>
      <c r="M74">
        <v>3</v>
      </c>
      <c r="N74" t="s">
        <v>217</v>
      </c>
      <c r="O74" t="s">
        <v>218</v>
      </c>
      <c r="P74" s="4">
        <f t="shared" si="1"/>
        <v>-515.02599999999995</v>
      </c>
    </row>
    <row r="75" spans="1:16" x14ac:dyDescent="0.25">
      <c r="A75">
        <v>74</v>
      </c>
      <c r="B75" s="1">
        <v>44133</v>
      </c>
      <c r="C75" s="1">
        <v>44137</v>
      </c>
      <c r="D75" t="s">
        <v>15</v>
      </c>
      <c r="E75" t="s">
        <v>38</v>
      </c>
      <c r="F75" s="4">
        <v>21.1</v>
      </c>
      <c r="G75" s="4">
        <v>20.804099999999998</v>
      </c>
      <c r="H75" s="4">
        <v>-6.8171999999999997</v>
      </c>
      <c r="I75">
        <v>13</v>
      </c>
      <c r="J75" s="4">
        <v>2.97</v>
      </c>
      <c r="K75">
        <v>-1.4E-2</v>
      </c>
      <c r="L75">
        <v>0</v>
      </c>
      <c r="M75">
        <v>3</v>
      </c>
      <c r="N75" t="s">
        <v>219</v>
      </c>
      <c r="O75" t="s">
        <v>220</v>
      </c>
      <c r="P75" s="4">
        <f t="shared" si="1"/>
        <v>-521.84319999999991</v>
      </c>
    </row>
    <row r="76" spans="1:16" x14ac:dyDescent="0.25">
      <c r="A76">
        <v>75</v>
      </c>
      <c r="B76" s="1">
        <v>44137</v>
      </c>
      <c r="C76" s="1">
        <v>44137</v>
      </c>
      <c r="D76" t="s">
        <v>15</v>
      </c>
      <c r="E76" t="s">
        <v>146</v>
      </c>
      <c r="F76" s="4">
        <v>32.9</v>
      </c>
      <c r="G76" s="4">
        <v>31.910299999999999</v>
      </c>
      <c r="H76" s="4">
        <v>-9.8976000000000006</v>
      </c>
      <c r="I76">
        <v>8</v>
      </c>
      <c r="J76" s="4">
        <v>1.98</v>
      </c>
      <c r="K76">
        <v>-3.0099999999999998E-2</v>
      </c>
      <c r="L76">
        <v>0</v>
      </c>
      <c r="M76">
        <v>2</v>
      </c>
      <c r="N76" t="s">
        <v>221</v>
      </c>
      <c r="O76" t="s">
        <v>222</v>
      </c>
      <c r="P76" s="4">
        <f t="shared" si="1"/>
        <v>-531.74079999999992</v>
      </c>
    </row>
    <row r="77" spans="1:16" x14ac:dyDescent="0.25">
      <c r="A77">
        <v>76</v>
      </c>
      <c r="B77" s="1">
        <v>44134</v>
      </c>
      <c r="C77" s="1">
        <v>44140</v>
      </c>
      <c r="D77" t="s">
        <v>15</v>
      </c>
      <c r="E77" t="s">
        <v>223</v>
      </c>
      <c r="F77" s="4">
        <v>59.553699999999999</v>
      </c>
      <c r="G77" s="4">
        <v>62.453299999999999</v>
      </c>
      <c r="H77" s="4">
        <v>22.137</v>
      </c>
      <c r="I77">
        <v>9</v>
      </c>
      <c r="J77" s="4">
        <v>3.96</v>
      </c>
      <c r="K77">
        <v>4.87E-2</v>
      </c>
      <c r="L77">
        <v>1</v>
      </c>
      <c r="M77">
        <v>4</v>
      </c>
      <c r="N77" t="s">
        <v>224</v>
      </c>
      <c r="O77" t="s">
        <v>225</v>
      </c>
      <c r="P77" s="4">
        <f t="shared" si="1"/>
        <v>-509.60379999999992</v>
      </c>
    </row>
    <row r="78" spans="1:16" x14ac:dyDescent="0.25">
      <c r="A78">
        <v>77</v>
      </c>
      <c r="B78" s="1">
        <v>44141</v>
      </c>
      <c r="C78" s="1">
        <v>44141</v>
      </c>
      <c r="D78" t="s">
        <v>15</v>
      </c>
      <c r="E78" t="s">
        <v>226</v>
      </c>
      <c r="F78" s="4">
        <v>124.83499999999999</v>
      </c>
      <c r="G78" s="4">
        <v>127.2567</v>
      </c>
      <c r="H78" s="4">
        <v>32.365000000000002</v>
      </c>
      <c r="I78">
        <v>15</v>
      </c>
      <c r="J78" s="4">
        <v>3.96</v>
      </c>
      <c r="K78">
        <v>1.9400000000000001E-2</v>
      </c>
      <c r="L78">
        <v>1</v>
      </c>
      <c r="M78">
        <v>4</v>
      </c>
      <c r="N78" t="s">
        <v>227</v>
      </c>
      <c r="O78" t="s">
        <v>228</v>
      </c>
      <c r="P78" s="4">
        <f t="shared" si="1"/>
        <v>-477.23879999999991</v>
      </c>
    </row>
    <row r="79" spans="1:16" x14ac:dyDescent="0.25">
      <c r="A79">
        <v>78</v>
      </c>
      <c r="B79" s="1">
        <v>44123</v>
      </c>
      <c r="C79" s="1">
        <v>44141</v>
      </c>
      <c r="D79" t="s">
        <v>15</v>
      </c>
      <c r="E79" t="s">
        <v>64</v>
      </c>
      <c r="F79" s="4">
        <v>29.174399999999999</v>
      </c>
      <c r="G79" s="4">
        <v>29.784700000000001</v>
      </c>
      <c r="H79" s="4">
        <v>1.2334000000000001</v>
      </c>
      <c r="I79">
        <v>15</v>
      </c>
      <c r="J79" s="4">
        <v>7.92</v>
      </c>
      <c r="K79">
        <v>2.0899999999999998E-2</v>
      </c>
      <c r="L79">
        <v>1</v>
      </c>
      <c r="M79">
        <v>8</v>
      </c>
      <c r="N79" t="s">
        <v>229</v>
      </c>
      <c r="O79" t="s">
        <v>230</v>
      </c>
      <c r="P79" s="4">
        <f t="shared" si="1"/>
        <v>-476.0053999999999</v>
      </c>
    </row>
    <row r="80" spans="1:16" x14ac:dyDescent="0.25">
      <c r="A80">
        <v>79</v>
      </c>
      <c r="B80" s="1">
        <v>44134</v>
      </c>
      <c r="C80" s="1">
        <v>44141</v>
      </c>
      <c r="D80" t="s">
        <v>15</v>
      </c>
      <c r="E80" t="s">
        <v>177</v>
      </c>
      <c r="F80" s="4">
        <v>39.732199999999999</v>
      </c>
      <c r="G80" s="4">
        <v>43.0501</v>
      </c>
      <c r="H80" s="4">
        <v>29.219000000000001</v>
      </c>
      <c r="I80">
        <v>10</v>
      </c>
      <c r="J80" s="4">
        <v>3.96</v>
      </c>
      <c r="K80">
        <v>8.3500000000000005E-2</v>
      </c>
      <c r="L80">
        <v>1</v>
      </c>
      <c r="M80">
        <v>4</v>
      </c>
      <c r="N80" t="s">
        <v>231</v>
      </c>
      <c r="O80" t="s">
        <v>232</v>
      </c>
      <c r="P80" s="4">
        <f t="shared" si="1"/>
        <v>-446.7863999999999</v>
      </c>
    </row>
    <row r="81" spans="1:16" x14ac:dyDescent="0.25">
      <c r="A81">
        <v>80</v>
      </c>
      <c r="B81" s="1">
        <v>44141</v>
      </c>
      <c r="C81" s="1">
        <v>44141</v>
      </c>
      <c r="D81" t="s">
        <v>15</v>
      </c>
      <c r="E81" t="s">
        <v>177</v>
      </c>
      <c r="F81" s="4">
        <v>44.419899999999998</v>
      </c>
      <c r="G81" s="4">
        <v>44.6937</v>
      </c>
      <c r="H81" s="4">
        <v>-0.61099999999999999</v>
      </c>
      <c r="I81">
        <v>5</v>
      </c>
      <c r="J81" s="4">
        <v>1.98</v>
      </c>
      <c r="K81">
        <v>6.1999999999999998E-3</v>
      </c>
      <c r="L81">
        <v>0</v>
      </c>
      <c r="M81">
        <v>2</v>
      </c>
      <c r="N81" t="s">
        <v>233</v>
      </c>
      <c r="O81" t="s">
        <v>234</v>
      </c>
      <c r="P81" s="4">
        <f t="shared" si="1"/>
        <v>-447.39739999999989</v>
      </c>
    </row>
    <row r="82" spans="1:16" x14ac:dyDescent="0.25">
      <c r="A82">
        <v>81</v>
      </c>
      <c r="B82" s="1">
        <v>44141</v>
      </c>
      <c r="C82" s="1">
        <v>44141</v>
      </c>
      <c r="D82" t="s">
        <v>15</v>
      </c>
      <c r="E82" t="s">
        <v>180</v>
      </c>
      <c r="F82" s="4">
        <v>68.423000000000002</v>
      </c>
      <c r="G82" s="4">
        <v>64</v>
      </c>
      <c r="H82" s="4">
        <v>-38.353999999999999</v>
      </c>
      <c r="I82">
        <v>8</v>
      </c>
      <c r="J82" s="4">
        <v>2.97</v>
      </c>
      <c r="K82">
        <v>-6.4600000000000005E-2</v>
      </c>
      <c r="L82">
        <v>0</v>
      </c>
      <c r="M82">
        <v>3</v>
      </c>
      <c r="N82" t="s">
        <v>235</v>
      </c>
      <c r="O82" t="s">
        <v>236</v>
      </c>
      <c r="P82" s="4">
        <f t="shared" si="1"/>
        <v>-485.75139999999988</v>
      </c>
    </row>
    <row r="83" spans="1:16" x14ac:dyDescent="0.25">
      <c r="A83">
        <v>82</v>
      </c>
      <c r="B83" s="1">
        <v>44134</v>
      </c>
      <c r="C83" s="1">
        <v>44144</v>
      </c>
      <c r="D83" t="s">
        <v>15</v>
      </c>
      <c r="E83" t="s">
        <v>41</v>
      </c>
      <c r="F83" s="4">
        <v>24.996600000000001</v>
      </c>
      <c r="G83" s="4">
        <v>24.046800000000001</v>
      </c>
      <c r="H83" s="4">
        <v>-103.895</v>
      </c>
      <c r="I83">
        <v>100</v>
      </c>
      <c r="J83" s="4">
        <v>8.91</v>
      </c>
      <c r="K83">
        <v>-3.7999999999999999E-2</v>
      </c>
      <c r="L83">
        <v>0</v>
      </c>
      <c r="M83">
        <v>9</v>
      </c>
      <c r="N83" t="s">
        <v>237</v>
      </c>
      <c r="O83" t="s">
        <v>238</v>
      </c>
      <c r="P83" s="4">
        <f t="shared" si="1"/>
        <v>-589.64639999999986</v>
      </c>
    </row>
    <row r="84" spans="1:16" x14ac:dyDescent="0.25">
      <c r="A84">
        <v>83</v>
      </c>
      <c r="B84" s="1">
        <v>44144</v>
      </c>
      <c r="C84" s="1">
        <v>44144</v>
      </c>
      <c r="D84" t="s">
        <v>15</v>
      </c>
      <c r="E84" t="s">
        <v>239</v>
      </c>
      <c r="F84" s="4">
        <v>162.16</v>
      </c>
      <c r="G84" s="4">
        <v>156.55029999999999</v>
      </c>
      <c r="H84" s="4">
        <v>-101.3044</v>
      </c>
      <c r="I84">
        <v>17</v>
      </c>
      <c r="J84" s="4">
        <v>5.94</v>
      </c>
      <c r="K84">
        <v>-3.4599999999999999E-2</v>
      </c>
      <c r="L84">
        <v>0</v>
      </c>
      <c r="M84">
        <v>6</v>
      </c>
      <c r="N84" t="s">
        <v>240</v>
      </c>
      <c r="O84" t="s">
        <v>241</v>
      </c>
      <c r="P84" s="4">
        <f t="shared" si="1"/>
        <v>-690.95079999999984</v>
      </c>
    </row>
    <row r="85" spans="1:16" x14ac:dyDescent="0.25">
      <c r="A85">
        <v>84</v>
      </c>
      <c r="B85" s="1">
        <v>44145</v>
      </c>
      <c r="C85" s="1">
        <v>44145</v>
      </c>
      <c r="D85" t="s">
        <v>15</v>
      </c>
      <c r="E85" t="s">
        <v>242</v>
      </c>
      <c r="F85" s="4">
        <v>270.63</v>
      </c>
      <c r="G85" s="4">
        <v>267.94</v>
      </c>
      <c r="H85" s="4">
        <v>-4.67</v>
      </c>
      <c r="I85">
        <v>1</v>
      </c>
      <c r="J85" s="4">
        <v>1.98</v>
      </c>
      <c r="K85">
        <v>-9.9000000000000008E-3</v>
      </c>
      <c r="L85">
        <v>0</v>
      </c>
      <c r="M85">
        <v>2</v>
      </c>
      <c r="N85" t="s">
        <v>243</v>
      </c>
      <c r="O85" t="s">
        <v>244</v>
      </c>
      <c r="P85" s="4">
        <f t="shared" si="1"/>
        <v>-695.6207999999998</v>
      </c>
    </row>
    <row r="86" spans="1:16" x14ac:dyDescent="0.25">
      <c r="A86">
        <v>85</v>
      </c>
      <c r="B86" s="1">
        <v>44145</v>
      </c>
      <c r="C86" s="1">
        <v>44145</v>
      </c>
      <c r="D86" t="s">
        <v>15</v>
      </c>
      <c r="E86" t="s">
        <v>245</v>
      </c>
      <c r="F86" s="4">
        <v>12.85</v>
      </c>
      <c r="G86" s="4">
        <v>13.35</v>
      </c>
      <c r="H86" s="4">
        <v>8.52</v>
      </c>
      <c r="I86">
        <v>21</v>
      </c>
      <c r="J86" s="4">
        <v>1.98</v>
      </c>
      <c r="K86">
        <v>3.8899999999999997E-2</v>
      </c>
      <c r="L86">
        <v>1</v>
      </c>
      <c r="M86">
        <v>2</v>
      </c>
      <c r="N86" t="s">
        <v>246</v>
      </c>
      <c r="O86" t="s">
        <v>247</v>
      </c>
      <c r="P86" s="4">
        <f t="shared" si="1"/>
        <v>-687.10079999999982</v>
      </c>
    </row>
    <row r="87" spans="1:16" x14ac:dyDescent="0.25">
      <c r="A87">
        <v>86</v>
      </c>
      <c r="B87" s="1">
        <v>44147</v>
      </c>
      <c r="C87" s="1">
        <v>44147</v>
      </c>
      <c r="D87" t="s">
        <v>15</v>
      </c>
      <c r="E87" t="s">
        <v>248</v>
      </c>
      <c r="F87" s="4">
        <v>36.9</v>
      </c>
      <c r="G87" s="4">
        <v>36.4</v>
      </c>
      <c r="H87" s="4">
        <v>-26.98</v>
      </c>
      <c r="I87">
        <v>50</v>
      </c>
      <c r="J87" s="4">
        <v>1.98</v>
      </c>
      <c r="K87">
        <v>-1.3599999999999999E-2</v>
      </c>
      <c r="L87">
        <v>0</v>
      </c>
      <c r="M87">
        <v>2</v>
      </c>
      <c r="N87" t="s">
        <v>249</v>
      </c>
      <c r="O87" t="s">
        <v>250</v>
      </c>
      <c r="P87" s="4">
        <f t="shared" si="1"/>
        <v>-714.08079999999984</v>
      </c>
    </row>
    <row r="88" spans="1:16" x14ac:dyDescent="0.25">
      <c r="A88">
        <v>87</v>
      </c>
      <c r="B88" s="1">
        <v>44141</v>
      </c>
      <c r="C88" s="1">
        <v>44147</v>
      </c>
      <c r="D88" t="s">
        <v>15</v>
      </c>
      <c r="E88" t="s">
        <v>251</v>
      </c>
      <c r="F88" s="4">
        <v>9.1649999999999991</v>
      </c>
      <c r="G88" s="4">
        <v>9.6379000000000001</v>
      </c>
      <c r="H88" s="4">
        <v>8.8524999999999991</v>
      </c>
      <c r="I88">
        <v>25</v>
      </c>
      <c r="J88" s="4">
        <v>2.97</v>
      </c>
      <c r="K88">
        <v>5.16E-2</v>
      </c>
      <c r="L88">
        <v>1</v>
      </c>
      <c r="M88">
        <v>3</v>
      </c>
      <c r="N88" t="s">
        <v>252</v>
      </c>
      <c r="O88" t="s">
        <v>253</v>
      </c>
      <c r="P88" s="4">
        <f t="shared" si="1"/>
        <v>-705.22829999999988</v>
      </c>
    </row>
    <row r="89" spans="1:16" x14ac:dyDescent="0.25">
      <c r="A89">
        <v>88</v>
      </c>
      <c r="B89" s="1">
        <v>44141</v>
      </c>
      <c r="C89" s="1">
        <v>44147</v>
      </c>
      <c r="D89" t="s">
        <v>15</v>
      </c>
      <c r="E89" t="s">
        <v>146</v>
      </c>
      <c r="F89" s="4">
        <v>40.928699999999999</v>
      </c>
      <c r="G89" s="4">
        <v>44.992899999999999</v>
      </c>
      <c r="H89" s="4">
        <v>69.2988</v>
      </c>
      <c r="I89">
        <v>19</v>
      </c>
      <c r="J89" s="4">
        <v>7.92</v>
      </c>
      <c r="K89">
        <v>9.9299999999999999E-2</v>
      </c>
      <c r="L89">
        <v>1</v>
      </c>
      <c r="M89">
        <v>8</v>
      </c>
      <c r="N89" t="s">
        <v>254</v>
      </c>
      <c r="O89" t="s">
        <v>255</v>
      </c>
      <c r="P89" s="4">
        <f t="shared" si="1"/>
        <v>-635.92949999999985</v>
      </c>
    </row>
    <row r="90" spans="1:16" x14ac:dyDescent="0.25">
      <c r="A90">
        <v>89</v>
      </c>
      <c r="B90" s="1">
        <v>44123</v>
      </c>
      <c r="C90" s="1">
        <v>44148</v>
      </c>
      <c r="D90" t="s">
        <v>15</v>
      </c>
      <c r="E90" t="s">
        <v>95</v>
      </c>
      <c r="F90" s="4">
        <v>91.021299999999997</v>
      </c>
      <c r="G90" s="4">
        <v>67.66</v>
      </c>
      <c r="H90" s="4">
        <v>-285.28500000000003</v>
      </c>
      <c r="I90">
        <v>12</v>
      </c>
      <c r="J90" s="4">
        <v>4.95</v>
      </c>
      <c r="K90">
        <v>-0.25669999999999998</v>
      </c>
      <c r="L90">
        <v>0</v>
      </c>
      <c r="M90">
        <v>5</v>
      </c>
      <c r="N90" t="s">
        <v>256</v>
      </c>
      <c r="O90" t="s">
        <v>257</v>
      </c>
      <c r="P90" s="4">
        <f t="shared" si="1"/>
        <v>-921.21449999999982</v>
      </c>
    </row>
    <row r="91" spans="1:16" x14ac:dyDescent="0.25">
      <c r="A91">
        <v>90</v>
      </c>
      <c r="B91" s="1">
        <v>44148</v>
      </c>
      <c r="C91" s="1">
        <v>44148</v>
      </c>
      <c r="D91" t="s">
        <v>22</v>
      </c>
      <c r="E91" t="s">
        <v>248</v>
      </c>
      <c r="F91" s="4">
        <v>49.1</v>
      </c>
      <c r="G91" s="4">
        <v>47.639899999999997</v>
      </c>
      <c r="H91" s="4">
        <v>142.05000000000001</v>
      </c>
      <c r="I91">
        <v>-100</v>
      </c>
      <c r="J91" s="4">
        <v>3.96</v>
      </c>
      <c r="K91">
        <v>2.9700000000000001E-2</v>
      </c>
      <c r="L91">
        <v>1</v>
      </c>
      <c r="M91">
        <v>4</v>
      </c>
      <c r="N91" t="s">
        <v>258</v>
      </c>
      <c r="O91" t="s">
        <v>259</v>
      </c>
      <c r="P91" s="4">
        <f t="shared" si="1"/>
        <v>-779.16449999999986</v>
      </c>
    </row>
    <row r="92" spans="1:16" x14ac:dyDescent="0.25">
      <c r="A92">
        <v>91</v>
      </c>
      <c r="B92" s="1">
        <v>44147</v>
      </c>
      <c r="C92" s="1">
        <v>44148</v>
      </c>
      <c r="D92" t="s">
        <v>15</v>
      </c>
      <c r="E92" t="s">
        <v>260</v>
      </c>
      <c r="F92" s="4">
        <v>87.243200000000002</v>
      </c>
      <c r="G92" s="4">
        <v>90</v>
      </c>
      <c r="H92" s="4">
        <v>6.2904</v>
      </c>
      <c r="I92">
        <v>3</v>
      </c>
      <c r="J92" s="4">
        <v>1.98</v>
      </c>
      <c r="K92">
        <v>3.1600000000000003E-2</v>
      </c>
      <c r="L92">
        <v>1</v>
      </c>
      <c r="M92">
        <v>2</v>
      </c>
      <c r="N92" t="s">
        <v>261</v>
      </c>
      <c r="O92" t="s">
        <v>262</v>
      </c>
      <c r="P92" s="4">
        <f t="shared" si="1"/>
        <v>-772.87409999999988</v>
      </c>
    </row>
    <row r="93" spans="1:16" x14ac:dyDescent="0.25">
      <c r="A93">
        <v>92</v>
      </c>
      <c r="B93" s="1">
        <v>44144</v>
      </c>
      <c r="C93" s="1">
        <v>44148</v>
      </c>
      <c r="D93" t="s">
        <v>15</v>
      </c>
      <c r="E93" t="s">
        <v>263</v>
      </c>
      <c r="F93" s="4">
        <v>82.275000000000006</v>
      </c>
      <c r="G93" s="4">
        <v>89.341099999999997</v>
      </c>
      <c r="H93" s="4">
        <v>52.568399999999997</v>
      </c>
      <c r="I93">
        <v>8</v>
      </c>
      <c r="J93" s="4">
        <v>3.96</v>
      </c>
      <c r="K93">
        <v>8.5900000000000004E-2</v>
      </c>
      <c r="L93">
        <v>1</v>
      </c>
      <c r="M93">
        <v>4</v>
      </c>
      <c r="N93" t="s">
        <v>264</v>
      </c>
      <c r="O93" t="s">
        <v>265</v>
      </c>
      <c r="P93" s="4">
        <f t="shared" si="1"/>
        <v>-720.30569999999989</v>
      </c>
    </row>
    <row r="94" spans="1:16" x14ac:dyDescent="0.25">
      <c r="A94">
        <v>93</v>
      </c>
      <c r="B94" s="1">
        <v>44117</v>
      </c>
      <c r="C94" s="1">
        <v>44151</v>
      </c>
      <c r="D94" t="s">
        <v>15</v>
      </c>
      <c r="E94" t="s">
        <v>111</v>
      </c>
      <c r="F94" s="4">
        <v>57.162300000000002</v>
      </c>
      <c r="G94" s="4">
        <v>56.613300000000002</v>
      </c>
      <c r="H94" s="4">
        <v>-14.067</v>
      </c>
      <c r="I94">
        <v>13</v>
      </c>
      <c r="J94" s="4">
        <v>6.93</v>
      </c>
      <c r="K94">
        <v>-9.5999999999999992E-3</v>
      </c>
      <c r="L94">
        <v>0</v>
      </c>
      <c r="M94">
        <v>7</v>
      </c>
      <c r="N94" t="s">
        <v>266</v>
      </c>
      <c r="O94" t="s">
        <v>267</v>
      </c>
      <c r="P94" s="4">
        <f t="shared" si="1"/>
        <v>-734.3726999999999</v>
      </c>
    </row>
    <row r="95" spans="1:16" x14ac:dyDescent="0.25">
      <c r="A95">
        <v>94</v>
      </c>
      <c r="B95" s="1">
        <v>44152</v>
      </c>
      <c r="C95" s="1">
        <v>44152</v>
      </c>
      <c r="D95" t="s">
        <v>15</v>
      </c>
      <c r="E95" t="s">
        <v>23</v>
      </c>
      <c r="F95" s="4">
        <v>453.8254</v>
      </c>
      <c r="G95" s="4">
        <v>442.29050000000001</v>
      </c>
      <c r="H95" s="4">
        <v>-225.1027</v>
      </c>
      <c r="I95">
        <v>19</v>
      </c>
      <c r="J95" s="4">
        <v>5.94</v>
      </c>
      <c r="K95">
        <v>-2.5399999999999999E-2</v>
      </c>
      <c r="L95">
        <v>0</v>
      </c>
      <c r="M95">
        <v>6</v>
      </c>
      <c r="N95" t="s">
        <v>268</v>
      </c>
      <c r="O95" t="s">
        <v>269</v>
      </c>
      <c r="P95" s="4">
        <f t="shared" si="1"/>
        <v>-959.47539999999992</v>
      </c>
    </row>
    <row r="96" spans="1:16" x14ac:dyDescent="0.25">
      <c r="A96">
        <v>95</v>
      </c>
      <c r="B96" s="1">
        <v>44153</v>
      </c>
      <c r="C96" s="1">
        <v>44153</v>
      </c>
      <c r="D96" t="s">
        <v>22</v>
      </c>
      <c r="E96" t="s">
        <v>146</v>
      </c>
      <c r="F96" s="4">
        <v>44.65</v>
      </c>
      <c r="G96" s="4">
        <v>45.5</v>
      </c>
      <c r="H96" s="4">
        <v>-52.98</v>
      </c>
      <c r="I96">
        <v>-60</v>
      </c>
      <c r="J96" s="4">
        <v>1.98</v>
      </c>
      <c r="K96">
        <v>-1.9E-2</v>
      </c>
      <c r="L96">
        <v>0</v>
      </c>
      <c r="M96">
        <v>2</v>
      </c>
      <c r="N96" t="s">
        <v>270</v>
      </c>
      <c r="O96" t="s">
        <v>271</v>
      </c>
      <c r="P96" s="4">
        <f t="shared" si="1"/>
        <v>-1012.4553999999999</v>
      </c>
    </row>
    <row r="97" spans="1:16" x14ac:dyDescent="0.25">
      <c r="A97">
        <v>96</v>
      </c>
      <c r="B97" s="1">
        <v>44153</v>
      </c>
      <c r="C97" s="1">
        <v>44153</v>
      </c>
      <c r="D97" t="s">
        <v>15</v>
      </c>
      <c r="E97" t="s">
        <v>146</v>
      </c>
      <c r="F97" s="4">
        <v>46.139899999999997</v>
      </c>
      <c r="G97" s="4">
        <v>44.963099999999997</v>
      </c>
      <c r="H97" s="4">
        <v>-37.283999999999999</v>
      </c>
      <c r="I97">
        <v>30</v>
      </c>
      <c r="J97" s="4">
        <v>1.98</v>
      </c>
      <c r="K97">
        <v>-2.5499999999999998E-2</v>
      </c>
      <c r="L97">
        <v>0</v>
      </c>
      <c r="M97">
        <v>2</v>
      </c>
      <c r="N97" t="s">
        <v>272</v>
      </c>
      <c r="O97" t="s">
        <v>273</v>
      </c>
      <c r="P97" s="4">
        <f t="shared" si="1"/>
        <v>-1049.7393999999999</v>
      </c>
    </row>
    <row r="98" spans="1:16" x14ac:dyDescent="0.25">
      <c r="A98">
        <v>97</v>
      </c>
      <c r="B98" s="1">
        <v>44153</v>
      </c>
      <c r="C98" s="1">
        <v>44153</v>
      </c>
      <c r="D98" t="s">
        <v>15</v>
      </c>
      <c r="E98" t="s">
        <v>274</v>
      </c>
      <c r="F98" s="4">
        <v>358.72</v>
      </c>
      <c r="G98" s="4">
        <v>359.27109999999999</v>
      </c>
      <c r="H98" s="4">
        <v>0.77549999999999997</v>
      </c>
      <c r="I98">
        <v>5</v>
      </c>
      <c r="J98" s="4">
        <v>1.98</v>
      </c>
      <c r="K98">
        <v>1.5E-3</v>
      </c>
      <c r="L98">
        <v>1</v>
      </c>
      <c r="M98">
        <v>2</v>
      </c>
      <c r="N98" t="s">
        <v>275</v>
      </c>
      <c r="O98" t="s">
        <v>276</v>
      </c>
      <c r="P98" s="4">
        <f t="shared" si="1"/>
        <v>-1048.9639</v>
      </c>
    </row>
    <row r="99" spans="1:16" x14ac:dyDescent="0.25">
      <c r="A99">
        <v>98</v>
      </c>
      <c r="B99" s="1">
        <v>44137</v>
      </c>
      <c r="C99" s="1">
        <v>44153</v>
      </c>
      <c r="D99" t="s">
        <v>15</v>
      </c>
      <c r="E99" t="s">
        <v>277</v>
      </c>
      <c r="F99" s="4">
        <v>236.52449999999999</v>
      </c>
      <c r="G99" s="4">
        <v>232.655</v>
      </c>
      <c r="H99" s="4">
        <v>-15.5684</v>
      </c>
      <c r="I99">
        <v>3</v>
      </c>
      <c r="J99" s="4">
        <v>3.96</v>
      </c>
      <c r="K99">
        <v>-1.6400000000000001E-2</v>
      </c>
      <c r="L99">
        <v>0</v>
      </c>
      <c r="M99">
        <v>4</v>
      </c>
      <c r="N99" t="s">
        <v>278</v>
      </c>
      <c r="O99" t="s">
        <v>279</v>
      </c>
      <c r="P99" s="4">
        <f t="shared" si="1"/>
        <v>-1064.5323000000001</v>
      </c>
    </row>
    <row r="100" spans="1:16" x14ac:dyDescent="0.25">
      <c r="A100">
        <v>99</v>
      </c>
      <c r="B100" s="1">
        <v>44151</v>
      </c>
      <c r="C100" s="1">
        <v>44154</v>
      </c>
      <c r="D100" t="s">
        <v>15</v>
      </c>
      <c r="E100" t="s">
        <v>280</v>
      </c>
      <c r="F100" s="4">
        <v>7.1</v>
      </c>
      <c r="G100" s="4">
        <v>10.445499999999999</v>
      </c>
      <c r="H100" s="4">
        <v>177.07</v>
      </c>
      <c r="I100">
        <v>55</v>
      </c>
      <c r="J100" s="4">
        <v>6.93</v>
      </c>
      <c r="K100">
        <v>0.47120000000000001</v>
      </c>
      <c r="L100">
        <v>1</v>
      </c>
      <c r="M100">
        <v>7</v>
      </c>
      <c r="N100" t="s">
        <v>281</v>
      </c>
      <c r="O100" t="s">
        <v>282</v>
      </c>
      <c r="P100" s="4">
        <f t="shared" si="1"/>
        <v>-887.46230000000014</v>
      </c>
    </row>
    <row r="101" spans="1:16" x14ac:dyDescent="0.25">
      <c r="A101">
        <v>100</v>
      </c>
      <c r="B101" s="1">
        <v>44154</v>
      </c>
      <c r="C101" s="1">
        <v>44154</v>
      </c>
      <c r="D101" t="s">
        <v>15</v>
      </c>
      <c r="E101" t="s">
        <v>280</v>
      </c>
      <c r="F101" s="4">
        <v>16.03</v>
      </c>
      <c r="G101" s="4">
        <v>16.010000000000002</v>
      </c>
      <c r="H101" s="4">
        <v>-2.38</v>
      </c>
      <c r="I101">
        <v>20</v>
      </c>
      <c r="J101" s="4">
        <v>1.98</v>
      </c>
      <c r="K101">
        <v>-1.1999999999999999E-3</v>
      </c>
      <c r="L101">
        <v>0</v>
      </c>
      <c r="M101">
        <v>2</v>
      </c>
      <c r="N101" t="s">
        <v>283</v>
      </c>
      <c r="O101" t="s">
        <v>284</v>
      </c>
      <c r="P101" s="4">
        <f t="shared" si="1"/>
        <v>-889.84230000000014</v>
      </c>
    </row>
    <row r="102" spans="1:16" x14ac:dyDescent="0.25">
      <c r="A102">
        <v>101</v>
      </c>
      <c r="B102" s="1">
        <v>44158</v>
      </c>
      <c r="C102" s="1">
        <v>44158</v>
      </c>
      <c r="D102" t="s">
        <v>15</v>
      </c>
      <c r="E102" t="s">
        <v>285</v>
      </c>
      <c r="F102" s="4">
        <v>30.39</v>
      </c>
      <c r="G102" s="4">
        <v>30.99</v>
      </c>
      <c r="H102" s="4">
        <v>10.02</v>
      </c>
      <c r="I102">
        <v>20</v>
      </c>
      <c r="J102" s="4">
        <v>1.98</v>
      </c>
      <c r="K102">
        <v>1.9699999999999999E-2</v>
      </c>
      <c r="L102">
        <v>1</v>
      </c>
      <c r="M102">
        <v>2</v>
      </c>
      <c r="N102" t="s">
        <v>286</v>
      </c>
      <c r="O102" t="s">
        <v>287</v>
      </c>
      <c r="P102" s="4">
        <f t="shared" si="1"/>
        <v>-879.82230000000015</v>
      </c>
    </row>
    <row r="103" spans="1:16" x14ac:dyDescent="0.25">
      <c r="A103">
        <v>102</v>
      </c>
      <c r="B103" s="1">
        <v>44159</v>
      </c>
      <c r="C103" s="1">
        <v>44160</v>
      </c>
      <c r="D103" t="s">
        <v>15</v>
      </c>
      <c r="E103" t="s">
        <v>198</v>
      </c>
      <c r="F103" s="4">
        <v>39.792000000000002</v>
      </c>
      <c r="G103" s="4">
        <v>41.05</v>
      </c>
      <c r="H103" s="4">
        <v>25.510999999999999</v>
      </c>
      <c r="I103">
        <v>25</v>
      </c>
      <c r="J103" s="4">
        <v>5.94</v>
      </c>
      <c r="K103">
        <v>3.1600000000000003E-2</v>
      </c>
      <c r="L103">
        <v>1</v>
      </c>
      <c r="M103">
        <v>6</v>
      </c>
      <c r="N103" t="s">
        <v>288</v>
      </c>
      <c r="O103" t="s">
        <v>289</v>
      </c>
      <c r="P103" s="4">
        <f t="shared" si="1"/>
        <v>-854.31130000000019</v>
      </c>
    </row>
    <row r="104" spans="1:16" x14ac:dyDescent="0.25">
      <c r="A104">
        <v>103</v>
      </c>
      <c r="B104" s="1">
        <v>44110</v>
      </c>
      <c r="C104" s="1">
        <v>44162</v>
      </c>
      <c r="D104" t="s">
        <v>15</v>
      </c>
      <c r="E104" t="s">
        <v>16</v>
      </c>
      <c r="F104" s="4">
        <v>47.152799999999999</v>
      </c>
      <c r="G104" s="4">
        <v>46.973700000000001</v>
      </c>
      <c r="H104" s="4">
        <v>-26.5962</v>
      </c>
      <c r="I104">
        <v>49</v>
      </c>
      <c r="J104" s="4">
        <v>17.82</v>
      </c>
      <c r="K104">
        <v>-3.8E-3</v>
      </c>
      <c r="L104">
        <v>0</v>
      </c>
      <c r="M104">
        <v>18</v>
      </c>
      <c r="N104" t="s">
        <v>290</v>
      </c>
      <c r="O104" t="s">
        <v>291</v>
      </c>
      <c r="P104" s="4">
        <f t="shared" si="1"/>
        <v>-880.90750000000014</v>
      </c>
    </row>
    <row r="105" spans="1:16" x14ac:dyDescent="0.25">
      <c r="A105">
        <v>104</v>
      </c>
      <c r="B105" s="1">
        <v>44162</v>
      </c>
      <c r="C105" s="1">
        <v>44162</v>
      </c>
      <c r="D105" t="s">
        <v>15</v>
      </c>
      <c r="E105" t="s">
        <v>35</v>
      </c>
      <c r="F105" s="4">
        <v>26.72</v>
      </c>
      <c r="G105" s="4">
        <v>27.6921</v>
      </c>
      <c r="H105" s="4">
        <v>10.621</v>
      </c>
      <c r="I105">
        <v>15</v>
      </c>
      <c r="J105" s="4">
        <v>3.96</v>
      </c>
      <c r="K105">
        <v>3.6400000000000002E-2</v>
      </c>
      <c r="L105">
        <v>1</v>
      </c>
      <c r="M105">
        <v>4</v>
      </c>
      <c r="N105" t="s">
        <v>292</v>
      </c>
      <c r="O105" t="s">
        <v>293</v>
      </c>
      <c r="P105" s="4">
        <f t="shared" si="1"/>
        <v>-870.28650000000016</v>
      </c>
    </row>
    <row r="106" spans="1:16" x14ac:dyDescent="0.25">
      <c r="A106">
        <v>105</v>
      </c>
      <c r="B106" s="1">
        <v>44116</v>
      </c>
      <c r="C106" s="1">
        <v>44165</v>
      </c>
      <c r="D106" t="s">
        <v>15</v>
      </c>
      <c r="E106" t="s">
        <v>294</v>
      </c>
      <c r="F106" s="4">
        <v>63.512700000000002</v>
      </c>
      <c r="G106" s="4">
        <v>61.716700000000003</v>
      </c>
      <c r="H106" s="4">
        <v>-34.86</v>
      </c>
      <c r="I106">
        <v>15</v>
      </c>
      <c r="J106" s="4">
        <v>7.92</v>
      </c>
      <c r="K106">
        <v>-2.8299999999999999E-2</v>
      </c>
      <c r="L106">
        <v>0</v>
      </c>
      <c r="M106">
        <v>8</v>
      </c>
      <c r="N106" t="s">
        <v>295</v>
      </c>
      <c r="O106" t="s">
        <v>296</v>
      </c>
      <c r="P106" s="4">
        <f t="shared" si="1"/>
        <v>-905.14650000000017</v>
      </c>
    </row>
    <row r="107" spans="1:16" x14ac:dyDescent="0.25">
      <c r="A107">
        <v>106</v>
      </c>
      <c r="B107" s="1">
        <v>44147</v>
      </c>
      <c r="C107" s="1">
        <v>44165</v>
      </c>
      <c r="D107" t="s">
        <v>15</v>
      </c>
      <c r="E107" t="s">
        <v>297</v>
      </c>
      <c r="F107" s="4">
        <v>18.584299999999999</v>
      </c>
      <c r="G107" s="4">
        <v>22.1892</v>
      </c>
      <c r="H107" s="4">
        <v>242.44499999999999</v>
      </c>
      <c r="I107">
        <v>70</v>
      </c>
      <c r="J107" s="4">
        <v>9.9</v>
      </c>
      <c r="K107">
        <v>0.19400000000000001</v>
      </c>
      <c r="L107">
        <v>1</v>
      </c>
      <c r="M107">
        <v>10</v>
      </c>
      <c r="N107" t="s">
        <v>298</v>
      </c>
      <c r="O107" t="s">
        <v>299</v>
      </c>
      <c r="P107" s="4">
        <f t="shared" si="1"/>
        <v>-662.70150000000012</v>
      </c>
    </row>
    <row r="108" spans="1:16" x14ac:dyDescent="0.25">
      <c r="A108">
        <v>107</v>
      </c>
      <c r="B108" s="1">
        <v>44165</v>
      </c>
      <c r="C108" s="1">
        <v>44165</v>
      </c>
      <c r="D108" t="s">
        <v>15</v>
      </c>
      <c r="E108" t="s">
        <v>35</v>
      </c>
      <c r="F108" s="4">
        <v>24.679500000000001</v>
      </c>
      <c r="G108" s="4">
        <v>26.0701</v>
      </c>
      <c r="H108" s="4">
        <v>11.926</v>
      </c>
      <c r="I108">
        <v>10</v>
      </c>
      <c r="J108" s="4">
        <v>1.98</v>
      </c>
      <c r="K108">
        <v>5.6300000000000003E-2</v>
      </c>
      <c r="L108">
        <v>1</v>
      </c>
      <c r="M108">
        <v>2</v>
      </c>
      <c r="N108" t="s">
        <v>300</v>
      </c>
      <c r="O108" t="s">
        <v>301</v>
      </c>
      <c r="P108" s="4">
        <f t="shared" si="1"/>
        <v>-650.77550000000008</v>
      </c>
    </row>
    <row r="109" spans="1:16" x14ac:dyDescent="0.25">
      <c r="A109">
        <v>108</v>
      </c>
      <c r="B109" s="1">
        <v>44165</v>
      </c>
      <c r="C109" s="1">
        <v>44165</v>
      </c>
      <c r="D109" t="s">
        <v>15</v>
      </c>
      <c r="E109" t="s">
        <v>17</v>
      </c>
      <c r="F109" s="4">
        <v>15.1</v>
      </c>
      <c r="G109" s="4">
        <v>15.22</v>
      </c>
      <c r="H109" s="4">
        <v>5.22</v>
      </c>
      <c r="I109">
        <v>60</v>
      </c>
      <c r="J109" s="4">
        <v>1.98</v>
      </c>
      <c r="K109">
        <v>7.9000000000000008E-3</v>
      </c>
      <c r="L109">
        <v>1</v>
      </c>
      <c r="M109">
        <v>2</v>
      </c>
      <c r="N109" t="s">
        <v>302</v>
      </c>
      <c r="O109" t="s">
        <v>303</v>
      </c>
      <c r="P109" s="4">
        <f t="shared" si="1"/>
        <v>-645.55550000000005</v>
      </c>
    </row>
    <row r="110" spans="1:16" x14ac:dyDescent="0.25">
      <c r="A110">
        <v>109</v>
      </c>
      <c r="B110" s="1">
        <v>44162</v>
      </c>
      <c r="C110" s="1">
        <v>44166</v>
      </c>
      <c r="D110" t="s">
        <v>15</v>
      </c>
      <c r="E110" t="s">
        <v>304</v>
      </c>
      <c r="F110" s="4">
        <v>40.067999999999998</v>
      </c>
      <c r="G110" s="4">
        <v>40.215800000000002</v>
      </c>
      <c r="H110" s="4">
        <v>-1.2549999999999999</v>
      </c>
      <c r="I110">
        <v>25</v>
      </c>
      <c r="J110" s="4">
        <v>4.95</v>
      </c>
      <c r="K110">
        <v>3.7000000000000002E-3</v>
      </c>
      <c r="L110">
        <v>0</v>
      </c>
      <c r="M110">
        <v>5</v>
      </c>
      <c r="N110" t="s">
        <v>305</v>
      </c>
      <c r="O110" t="s">
        <v>306</v>
      </c>
      <c r="P110" s="4">
        <f t="shared" si="1"/>
        <v>-646.81050000000005</v>
      </c>
    </row>
    <row r="111" spans="1:16" x14ac:dyDescent="0.25">
      <c r="A111">
        <v>110</v>
      </c>
      <c r="B111" s="1">
        <v>44166</v>
      </c>
      <c r="C111" s="1">
        <v>44166</v>
      </c>
      <c r="D111" t="s">
        <v>15</v>
      </c>
      <c r="E111" t="s">
        <v>307</v>
      </c>
      <c r="F111" s="4">
        <v>36.143500000000003</v>
      </c>
      <c r="G111" s="4">
        <v>38.005000000000003</v>
      </c>
      <c r="H111" s="4">
        <v>15.645</v>
      </c>
      <c r="I111">
        <v>10</v>
      </c>
      <c r="J111" s="4">
        <v>2.97</v>
      </c>
      <c r="K111">
        <v>5.1499999999999997E-2</v>
      </c>
      <c r="L111">
        <v>1</v>
      </c>
      <c r="M111">
        <v>3</v>
      </c>
      <c r="N111" t="s">
        <v>308</v>
      </c>
      <c r="O111" t="s">
        <v>309</v>
      </c>
      <c r="P111" s="4">
        <f t="shared" si="1"/>
        <v>-631.16550000000007</v>
      </c>
    </row>
    <row r="112" spans="1:16" x14ac:dyDescent="0.25">
      <c r="A112">
        <v>111</v>
      </c>
      <c r="B112" s="1">
        <v>44166</v>
      </c>
      <c r="C112" s="1">
        <v>44167</v>
      </c>
      <c r="D112" t="s">
        <v>15</v>
      </c>
      <c r="E112" t="s">
        <v>248</v>
      </c>
      <c r="F112" s="4">
        <v>50.07</v>
      </c>
      <c r="G112" s="4">
        <v>51.957799999999999</v>
      </c>
      <c r="H112" s="4">
        <v>33.795000000000002</v>
      </c>
      <c r="I112">
        <v>20</v>
      </c>
      <c r="J112" s="4">
        <v>3.96</v>
      </c>
      <c r="K112">
        <v>3.7699999999999997E-2</v>
      </c>
      <c r="L112">
        <v>1</v>
      </c>
      <c r="M112">
        <v>4</v>
      </c>
      <c r="N112" t="s">
        <v>310</v>
      </c>
      <c r="O112" t="s">
        <v>311</v>
      </c>
      <c r="P112" s="4">
        <f t="shared" si="1"/>
        <v>-597.37050000000011</v>
      </c>
    </row>
    <row r="113" spans="1:16" x14ac:dyDescent="0.25">
      <c r="A113">
        <v>112</v>
      </c>
      <c r="B113" s="1">
        <v>44165</v>
      </c>
      <c r="C113" s="1">
        <v>44168</v>
      </c>
      <c r="D113" t="s">
        <v>15</v>
      </c>
      <c r="E113" t="s">
        <v>245</v>
      </c>
      <c r="F113" s="4">
        <v>29.354900000000001</v>
      </c>
      <c r="G113" s="4">
        <v>30.766500000000001</v>
      </c>
      <c r="H113" s="4">
        <v>59.689</v>
      </c>
      <c r="I113">
        <v>50</v>
      </c>
      <c r="J113" s="4">
        <v>10.89</v>
      </c>
      <c r="K113">
        <v>4.8099999999999997E-2</v>
      </c>
      <c r="L113">
        <v>1</v>
      </c>
      <c r="M113">
        <v>11</v>
      </c>
      <c r="N113" t="s">
        <v>312</v>
      </c>
      <c r="O113" t="s">
        <v>313</v>
      </c>
      <c r="P113" s="4">
        <f t="shared" si="1"/>
        <v>-537.68150000000014</v>
      </c>
    </row>
    <row r="114" spans="1:16" x14ac:dyDescent="0.25">
      <c r="A114">
        <v>113</v>
      </c>
      <c r="B114" s="1">
        <v>44167</v>
      </c>
      <c r="C114" s="1">
        <v>44169</v>
      </c>
      <c r="D114" t="s">
        <v>15</v>
      </c>
      <c r="E114" t="s">
        <v>35</v>
      </c>
      <c r="F114" s="4">
        <v>22.13</v>
      </c>
      <c r="G114" s="4">
        <v>24.7456</v>
      </c>
      <c r="H114" s="4">
        <v>23.185500000000001</v>
      </c>
      <c r="I114">
        <v>10</v>
      </c>
      <c r="J114" s="4">
        <v>2.97</v>
      </c>
      <c r="K114">
        <v>0.1182</v>
      </c>
      <c r="L114">
        <v>1</v>
      </c>
      <c r="M114">
        <v>3</v>
      </c>
      <c r="N114" t="s">
        <v>314</v>
      </c>
      <c r="O114" t="s">
        <v>315</v>
      </c>
      <c r="P114" s="4">
        <f t="shared" si="1"/>
        <v>-514.49600000000009</v>
      </c>
    </row>
    <row r="115" spans="1:16" x14ac:dyDescent="0.25">
      <c r="A115">
        <v>114</v>
      </c>
      <c r="B115" s="1">
        <v>44169</v>
      </c>
      <c r="C115" s="1">
        <v>44173</v>
      </c>
      <c r="D115" t="s">
        <v>15</v>
      </c>
      <c r="E115" t="s">
        <v>198</v>
      </c>
      <c r="F115" s="4">
        <v>30.726600000000001</v>
      </c>
      <c r="G115" s="4">
        <v>31.792000000000002</v>
      </c>
      <c r="H115" s="4">
        <v>25.029499999999999</v>
      </c>
      <c r="I115">
        <v>30</v>
      </c>
      <c r="J115" s="4">
        <v>6.93</v>
      </c>
      <c r="K115">
        <v>3.4700000000000002E-2</v>
      </c>
      <c r="L115">
        <v>1</v>
      </c>
      <c r="M115">
        <v>7</v>
      </c>
      <c r="N115" t="s">
        <v>316</v>
      </c>
      <c r="O115" t="s">
        <v>317</v>
      </c>
      <c r="P115" s="4">
        <f t="shared" si="1"/>
        <v>-489.46650000000011</v>
      </c>
    </row>
    <row r="116" spans="1:16" x14ac:dyDescent="0.25">
      <c r="A116">
        <v>115</v>
      </c>
      <c r="B116" s="1">
        <v>44172</v>
      </c>
      <c r="C116" s="1">
        <v>44173</v>
      </c>
      <c r="D116" t="s">
        <v>15</v>
      </c>
      <c r="E116" t="s">
        <v>318</v>
      </c>
      <c r="F116" s="4">
        <v>18.671199999999999</v>
      </c>
      <c r="G116" s="4">
        <v>17.5</v>
      </c>
      <c r="H116" s="4">
        <v>-16.034400000000002</v>
      </c>
      <c r="I116">
        <v>12</v>
      </c>
      <c r="J116" s="4">
        <v>1.98</v>
      </c>
      <c r="K116">
        <v>-6.2700000000000006E-2</v>
      </c>
      <c r="L116">
        <v>0</v>
      </c>
      <c r="M116">
        <v>2</v>
      </c>
      <c r="N116" t="s">
        <v>319</v>
      </c>
      <c r="O116" t="s">
        <v>320</v>
      </c>
      <c r="P116" s="4">
        <f t="shared" si="1"/>
        <v>-505.50090000000012</v>
      </c>
    </row>
    <row r="117" spans="1:16" x14ac:dyDescent="0.25">
      <c r="A117">
        <v>116</v>
      </c>
      <c r="B117" s="1">
        <v>44174</v>
      </c>
      <c r="C117" s="1">
        <v>44174</v>
      </c>
      <c r="D117" t="s">
        <v>15</v>
      </c>
      <c r="E117" t="s">
        <v>321</v>
      </c>
      <c r="F117" s="4">
        <v>35.07</v>
      </c>
      <c r="G117" s="4">
        <v>35.220100000000002</v>
      </c>
      <c r="H117" s="4">
        <v>-0.17879999999999999</v>
      </c>
      <c r="I117">
        <v>12</v>
      </c>
      <c r="J117" s="4">
        <v>1.98</v>
      </c>
      <c r="K117">
        <v>4.3E-3</v>
      </c>
      <c r="L117">
        <v>0</v>
      </c>
      <c r="M117">
        <v>2</v>
      </c>
      <c r="N117" t="s">
        <v>322</v>
      </c>
      <c r="O117" t="s">
        <v>323</v>
      </c>
      <c r="P117" s="4">
        <f t="shared" si="1"/>
        <v>-505.67970000000014</v>
      </c>
    </row>
    <row r="118" spans="1:16" x14ac:dyDescent="0.25">
      <c r="A118">
        <v>117</v>
      </c>
      <c r="B118" s="1">
        <v>44174</v>
      </c>
      <c r="C118" s="1">
        <v>44174</v>
      </c>
      <c r="D118" t="s">
        <v>15</v>
      </c>
      <c r="E118" t="s">
        <v>324</v>
      </c>
      <c r="F118" s="4">
        <v>30.2895</v>
      </c>
      <c r="G118" s="4">
        <v>31.12</v>
      </c>
      <c r="H118" s="4">
        <v>7.9859999999999998</v>
      </c>
      <c r="I118">
        <v>12</v>
      </c>
      <c r="J118" s="4">
        <v>1.98</v>
      </c>
      <c r="K118">
        <v>2.7400000000000001E-2</v>
      </c>
      <c r="L118">
        <v>1</v>
      </c>
      <c r="M118">
        <v>2</v>
      </c>
      <c r="N118" t="s">
        <v>325</v>
      </c>
      <c r="O118" t="s">
        <v>326</v>
      </c>
      <c r="P118" s="4">
        <f t="shared" si="1"/>
        <v>-497.69370000000015</v>
      </c>
    </row>
    <row r="119" spans="1:16" x14ac:dyDescent="0.25">
      <c r="A119">
        <v>118</v>
      </c>
      <c r="B119" s="1">
        <v>44174</v>
      </c>
      <c r="C119" s="1">
        <v>44175</v>
      </c>
      <c r="D119" t="s">
        <v>15</v>
      </c>
      <c r="E119" t="s">
        <v>327</v>
      </c>
      <c r="F119" s="4">
        <v>14.1396</v>
      </c>
      <c r="G119" s="4">
        <v>15.5151</v>
      </c>
      <c r="H119" s="4">
        <v>13.536</v>
      </c>
      <c r="I119">
        <v>12</v>
      </c>
      <c r="J119" s="4">
        <v>2.97</v>
      </c>
      <c r="K119">
        <v>9.7299999999999998E-2</v>
      </c>
      <c r="L119">
        <v>1</v>
      </c>
      <c r="M119">
        <v>3</v>
      </c>
      <c r="N119" t="s">
        <v>328</v>
      </c>
      <c r="O119" t="s">
        <v>329</v>
      </c>
      <c r="P119" s="4">
        <f t="shared" si="1"/>
        <v>-484.15770000000015</v>
      </c>
    </row>
    <row r="120" spans="1:16" x14ac:dyDescent="0.25">
      <c r="A120">
        <v>119</v>
      </c>
      <c r="B120" s="1">
        <v>44172</v>
      </c>
      <c r="C120" s="1">
        <v>44175</v>
      </c>
      <c r="D120" t="s">
        <v>15</v>
      </c>
      <c r="E120" t="s">
        <v>16</v>
      </c>
      <c r="F120" s="4">
        <v>46.796100000000003</v>
      </c>
      <c r="G120" s="4">
        <v>48.945799999999998</v>
      </c>
      <c r="H120" s="4">
        <v>68.478399999999993</v>
      </c>
      <c r="I120">
        <v>36</v>
      </c>
      <c r="J120" s="4">
        <v>8.91</v>
      </c>
      <c r="K120">
        <v>4.5900000000000003E-2</v>
      </c>
      <c r="L120">
        <v>1</v>
      </c>
      <c r="M120">
        <v>9</v>
      </c>
      <c r="N120" t="s">
        <v>330</v>
      </c>
      <c r="O120" t="s">
        <v>331</v>
      </c>
      <c r="P120" s="4">
        <f t="shared" si="1"/>
        <v>-415.67930000000013</v>
      </c>
    </row>
    <row r="121" spans="1:16" x14ac:dyDescent="0.25">
      <c r="A121">
        <v>120</v>
      </c>
      <c r="B121" s="1">
        <v>44174</v>
      </c>
      <c r="C121" s="1">
        <v>44176</v>
      </c>
      <c r="D121" t="s">
        <v>15</v>
      </c>
      <c r="E121" t="s">
        <v>332</v>
      </c>
      <c r="F121" s="4">
        <v>12.799899999999999</v>
      </c>
      <c r="G121" s="4">
        <v>14.18</v>
      </c>
      <c r="H121" s="4">
        <v>13.591200000000001</v>
      </c>
      <c r="I121">
        <v>12</v>
      </c>
      <c r="J121" s="4">
        <v>2.97</v>
      </c>
      <c r="K121">
        <v>0.10780000000000001</v>
      </c>
      <c r="L121">
        <v>1</v>
      </c>
      <c r="M121">
        <v>3</v>
      </c>
      <c r="N121" t="s">
        <v>333</v>
      </c>
      <c r="O121" t="s">
        <v>334</v>
      </c>
      <c r="P121" s="4">
        <f t="shared" si="1"/>
        <v>-402.08810000000011</v>
      </c>
    </row>
    <row r="122" spans="1:16" x14ac:dyDescent="0.25">
      <c r="A122">
        <v>121</v>
      </c>
      <c r="B122" s="1">
        <v>44174</v>
      </c>
      <c r="C122" s="1">
        <v>44179</v>
      </c>
      <c r="D122" t="s">
        <v>15</v>
      </c>
      <c r="E122" t="s">
        <v>248</v>
      </c>
      <c r="F122" s="4">
        <v>45.136499999999998</v>
      </c>
      <c r="G122" s="4">
        <v>45.4908</v>
      </c>
      <c r="H122" s="4">
        <v>3.9923999999999999</v>
      </c>
      <c r="I122">
        <v>42</v>
      </c>
      <c r="J122" s="4">
        <v>10.89</v>
      </c>
      <c r="K122">
        <v>7.9000000000000008E-3</v>
      </c>
      <c r="L122">
        <v>1</v>
      </c>
      <c r="M122">
        <v>11</v>
      </c>
      <c r="N122" t="s">
        <v>335</v>
      </c>
      <c r="O122" t="s">
        <v>336</v>
      </c>
      <c r="P122" s="4">
        <f t="shared" si="1"/>
        <v>-398.09570000000014</v>
      </c>
    </row>
    <row r="123" spans="1:16" x14ac:dyDescent="0.25">
      <c r="A123">
        <v>122</v>
      </c>
      <c r="B123" s="1">
        <v>44179</v>
      </c>
      <c r="C123" s="1">
        <v>44180</v>
      </c>
      <c r="D123" t="s">
        <v>15</v>
      </c>
      <c r="E123" t="s">
        <v>321</v>
      </c>
      <c r="F123" s="4">
        <v>26.5</v>
      </c>
      <c r="G123" s="4">
        <v>28.309100000000001</v>
      </c>
      <c r="H123" s="4">
        <v>16.7591</v>
      </c>
      <c r="I123">
        <v>12</v>
      </c>
      <c r="J123" s="4">
        <v>4.95</v>
      </c>
      <c r="K123">
        <v>6.83E-2</v>
      </c>
      <c r="L123">
        <v>1</v>
      </c>
      <c r="M123">
        <v>5</v>
      </c>
      <c r="N123" t="s">
        <v>337</v>
      </c>
      <c r="O123" t="s">
        <v>338</v>
      </c>
      <c r="P123" s="4">
        <f t="shared" si="1"/>
        <v>-381.33660000000015</v>
      </c>
    </row>
    <row r="124" spans="1:16" x14ac:dyDescent="0.25">
      <c r="A124">
        <v>123</v>
      </c>
      <c r="B124" s="1">
        <v>44179</v>
      </c>
      <c r="C124" s="1">
        <v>44180</v>
      </c>
      <c r="D124" t="s">
        <v>15</v>
      </c>
      <c r="E124" t="s">
        <v>307</v>
      </c>
      <c r="F124" s="4">
        <v>56.8</v>
      </c>
      <c r="G124" s="4">
        <v>60.662500000000001</v>
      </c>
      <c r="H124" s="4">
        <v>42.39</v>
      </c>
      <c r="I124">
        <v>12</v>
      </c>
      <c r="J124" s="4">
        <v>3.96</v>
      </c>
      <c r="K124">
        <v>6.8000000000000005E-2</v>
      </c>
      <c r="L124">
        <v>1</v>
      </c>
      <c r="M124">
        <v>4</v>
      </c>
      <c r="N124" t="s">
        <v>339</v>
      </c>
      <c r="O124" t="s">
        <v>340</v>
      </c>
      <c r="P124" s="4">
        <f t="shared" si="1"/>
        <v>-338.94660000000016</v>
      </c>
    </row>
    <row r="125" spans="1:16" x14ac:dyDescent="0.25">
      <c r="A125">
        <v>124</v>
      </c>
      <c r="B125" s="1">
        <v>44180</v>
      </c>
      <c r="C125" s="1">
        <v>44181</v>
      </c>
      <c r="D125" t="s">
        <v>15</v>
      </c>
      <c r="E125" t="s">
        <v>341</v>
      </c>
      <c r="F125" s="4">
        <v>24.729099999999999</v>
      </c>
      <c r="G125" s="4">
        <v>25.741</v>
      </c>
      <c r="H125" s="4">
        <v>10.162800000000001</v>
      </c>
      <c r="I125">
        <v>12</v>
      </c>
      <c r="J125" s="4">
        <v>1.98</v>
      </c>
      <c r="K125">
        <v>4.0899999999999999E-2</v>
      </c>
      <c r="L125">
        <v>1</v>
      </c>
      <c r="M125">
        <v>2</v>
      </c>
      <c r="N125" t="s">
        <v>342</v>
      </c>
      <c r="O125" t="s">
        <v>343</v>
      </c>
      <c r="P125" s="4">
        <f t="shared" si="1"/>
        <v>-328.78380000000016</v>
      </c>
    </row>
    <row r="126" spans="1:16" x14ac:dyDescent="0.25">
      <c r="A126">
        <v>125</v>
      </c>
      <c r="B126" s="1">
        <v>44179</v>
      </c>
      <c r="C126" s="1">
        <v>44181</v>
      </c>
      <c r="D126" t="s">
        <v>15</v>
      </c>
      <c r="E126" t="s">
        <v>344</v>
      </c>
      <c r="F126" s="4">
        <v>41.989899999999999</v>
      </c>
      <c r="G126" s="4">
        <v>44.330399999999997</v>
      </c>
      <c r="H126" s="4">
        <v>24.126000000000001</v>
      </c>
      <c r="I126">
        <v>12</v>
      </c>
      <c r="J126" s="4">
        <v>3.96</v>
      </c>
      <c r="K126">
        <v>5.57E-2</v>
      </c>
      <c r="L126">
        <v>1</v>
      </c>
      <c r="M126">
        <v>4</v>
      </c>
      <c r="N126" t="s">
        <v>345</v>
      </c>
      <c r="O126" t="s">
        <v>346</v>
      </c>
      <c r="P126" s="4">
        <f t="shared" si="1"/>
        <v>-304.65780000000018</v>
      </c>
    </row>
    <row r="127" spans="1:16" x14ac:dyDescent="0.25">
      <c r="A127">
        <v>126</v>
      </c>
      <c r="B127" s="1">
        <v>44172</v>
      </c>
      <c r="C127" s="1">
        <v>44183</v>
      </c>
      <c r="D127" t="s">
        <v>15</v>
      </c>
      <c r="E127" t="s">
        <v>111</v>
      </c>
      <c r="F127" s="4">
        <v>67.012600000000006</v>
      </c>
      <c r="G127" s="4">
        <v>71.394199999999998</v>
      </c>
      <c r="H127" s="4">
        <v>97.238699999999994</v>
      </c>
      <c r="I127">
        <v>24</v>
      </c>
      <c r="J127" s="4">
        <v>7.92</v>
      </c>
      <c r="K127">
        <v>6.54E-2</v>
      </c>
      <c r="L127">
        <v>1</v>
      </c>
      <c r="M127">
        <v>8</v>
      </c>
      <c r="N127" t="s">
        <v>347</v>
      </c>
      <c r="O127" t="s">
        <v>348</v>
      </c>
      <c r="P127" s="4">
        <f t="shared" si="1"/>
        <v>-207.41910000000018</v>
      </c>
    </row>
    <row r="128" spans="1:16" x14ac:dyDescent="0.25">
      <c r="A128">
        <v>127</v>
      </c>
      <c r="B128" s="1">
        <v>44182</v>
      </c>
      <c r="C128" s="1">
        <v>44186</v>
      </c>
      <c r="D128" t="s">
        <v>15</v>
      </c>
      <c r="E128" t="s">
        <v>248</v>
      </c>
      <c r="F128" s="4">
        <v>45.969499999999996</v>
      </c>
      <c r="G128" s="4">
        <v>47.585099999999997</v>
      </c>
      <c r="H128" s="4">
        <v>21.263500000000001</v>
      </c>
      <c r="I128">
        <v>15</v>
      </c>
      <c r="J128" s="4">
        <v>2.97</v>
      </c>
      <c r="K128">
        <v>3.5099999999999999E-2</v>
      </c>
      <c r="L128">
        <v>1</v>
      </c>
      <c r="M128">
        <v>3</v>
      </c>
      <c r="N128" t="s">
        <v>349</v>
      </c>
      <c r="O128" t="s">
        <v>350</v>
      </c>
      <c r="P128" s="4">
        <f t="shared" si="1"/>
        <v>-186.15560000000019</v>
      </c>
    </row>
    <row r="129" spans="1:16" x14ac:dyDescent="0.25">
      <c r="A129">
        <v>128</v>
      </c>
      <c r="B129" s="1">
        <v>44147</v>
      </c>
      <c r="C129" s="1">
        <v>44187</v>
      </c>
      <c r="D129" t="s">
        <v>15</v>
      </c>
      <c r="E129" t="s">
        <v>213</v>
      </c>
      <c r="F129" s="4">
        <v>11.8324</v>
      </c>
      <c r="G129" s="4">
        <v>14.7364</v>
      </c>
      <c r="H129" s="4">
        <v>1092.2905000000001</v>
      </c>
      <c r="I129">
        <v>385</v>
      </c>
      <c r="J129" s="4">
        <v>25.74</v>
      </c>
      <c r="K129">
        <v>0.24540000000000001</v>
      </c>
      <c r="L129">
        <v>1</v>
      </c>
      <c r="M129">
        <v>27</v>
      </c>
      <c r="N129" t="s">
        <v>351</v>
      </c>
      <c r="O129" t="s">
        <v>18</v>
      </c>
      <c r="P129" s="4">
        <f t="shared" si="1"/>
        <v>906.1348999999999</v>
      </c>
    </row>
    <row r="130" spans="1:16" x14ac:dyDescent="0.25">
      <c r="A130">
        <v>129</v>
      </c>
      <c r="B130" s="1">
        <v>44173</v>
      </c>
      <c r="C130" s="1">
        <v>44187</v>
      </c>
      <c r="D130" t="s">
        <v>15</v>
      </c>
      <c r="E130" t="s">
        <v>352</v>
      </c>
      <c r="F130" s="4">
        <v>285.6413</v>
      </c>
      <c r="G130" s="4">
        <v>309.94009999999997</v>
      </c>
      <c r="H130" s="4">
        <v>137.87280000000001</v>
      </c>
      <c r="I130">
        <v>6</v>
      </c>
      <c r="J130" s="4">
        <v>7.92</v>
      </c>
      <c r="K130">
        <v>8.5099999999999995E-2</v>
      </c>
      <c r="L130">
        <v>1</v>
      </c>
      <c r="M130">
        <v>8</v>
      </c>
      <c r="N130" t="s">
        <v>353</v>
      </c>
      <c r="O130" t="s">
        <v>354</v>
      </c>
      <c r="P130" s="4">
        <f t="shared" si="1"/>
        <v>1044.0076999999999</v>
      </c>
    </row>
    <row r="131" spans="1:16" x14ac:dyDescent="0.25">
      <c r="A131">
        <v>130</v>
      </c>
      <c r="B131" s="1">
        <v>44187</v>
      </c>
      <c r="C131" s="1">
        <v>44188</v>
      </c>
      <c r="D131" t="s">
        <v>15</v>
      </c>
      <c r="E131" t="s">
        <v>355</v>
      </c>
      <c r="F131" s="4">
        <v>7.4488000000000003</v>
      </c>
      <c r="G131" s="4">
        <v>6.8301999999999996</v>
      </c>
      <c r="H131" s="4">
        <v>-32.909999999999997</v>
      </c>
      <c r="I131">
        <v>50</v>
      </c>
      <c r="J131" s="4">
        <v>1.98</v>
      </c>
      <c r="K131">
        <v>-8.3000000000000004E-2</v>
      </c>
      <c r="L131">
        <v>0</v>
      </c>
      <c r="M131">
        <v>2</v>
      </c>
      <c r="N131" t="s">
        <v>356</v>
      </c>
      <c r="O131" t="s">
        <v>357</v>
      </c>
      <c r="P131" s="4">
        <f t="shared" si="1"/>
        <v>1011.0976999999999</v>
      </c>
    </row>
    <row r="132" spans="1:16" x14ac:dyDescent="0.25">
      <c r="A132">
        <v>131</v>
      </c>
      <c r="B132" s="1">
        <v>44188</v>
      </c>
      <c r="C132" s="1">
        <v>44189</v>
      </c>
      <c r="D132" t="s">
        <v>15</v>
      </c>
      <c r="E132" t="s">
        <v>358</v>
      </c>
      <c r="F132" s="4">
        <v>6.7396000000000003</v>
      </c>
      <c r="G132" s="4">
        <v>6.0004999999999997</v>
      </c>
      <c r="H132" s="4">
        <v>-38.935000000000002</v>
      </c>
      <c r="I132">
        <v>50</v>
      </c>
      <c r="J132" s="4">
        <v>1.98</v>
      </c>
      <c r="K132">
        <v>-0.10970000000000001</v>
      </c>
      <c r="L132">
        <v>0</v>
      </c>
      <c r="M132">
        <v>2</v>
      </c>
      <c r="N132" t="s">
        <v>359</v>
      </c>
      <c r="O132" t="s">
        <v>360</v>
      </c>
      <c r="P132" s="4">
        <f t="shared" ref="P132:P137" si="2">H132+P131</f>
        <v>972.16269999999986</v>
      </c>
    </row>
    <row r="133" spans="1:16" x14ac:dyDescent="0.25">
      <c r="A133">
        <v>132</v>
      </c>
      <c r="B133" s="1">
        <v>44183</v>
      </c>
      <c r="C133" s="1">
        <v>44194</v>
      </c>
      <c r="D133" t="s">
        <v>15</v>
      </c>
      <c r="E133" t="s">
        <v>361</v>
      </c>
      <c r="F133" s="4">
        <v>35.844999999999999</v>
      </c>
      <c r="G133" s="4">
        <v>36.880099999999999</v>
      </c>
      <c r="H133" s="4">
        <v>12.5565</v>
      </c>
      <c r="I133">
        <v>15</v>
      </c>
      <c r="J133" s="4">
        <v>2.97</v>
      </c>
      <c r="K133">
        <v>2.8899999999999999E-2</v>
      </c>
      <c r="L133">
        <v>1</v>
      </c>
      <c r="M133">
        <v>3</v>
      </c>
      <c r="N133" t="s">
        <v>362</v>
      </c>
      <c r="O133" t="s">
        <v>363</v>
      </c>
      <c r="P133" s="4">
        <f t="shared" si="2"/>
        <v>984.71919999999989</v>
      </c>
    </row>
    <row r="134" spans="1:16" x14ac:dyDescent="0.25">
      <c r="A134">
        <v>133</v>
      </c>
      <c r="B134" s="1">
        <v>44200</v>
      </c>
      <c r="C134" s="1">
        <v>44200</v>
      </c>
      <c r="D134" t="s">
        <v>15</v>
      </c>
      <c r="E134" t="s">
        <v>41</v>
      </c>
      <c r="F134" s="4">
        <v>16</v>
      </c>
      <c r="G134" s="4">
        <v>15.98</v>
      </c>
      <c r="H134" s="4">
        <v>-2.98</v>
      </c>
      <c r="I134">
        <v>50</v>
      </c>
      <c r="J134" s="4">
        <v>1.98</v>
      </c>
      <c r="K134">
        <v>-1.2999999999999999E-3</v>
      </c>
      <c r="L134">
        <v>0</v>
      </c>
      <c r="M134">
        <v>2</v>
      </c>
      <c r="N134" t="s">
        <v>364</v>
      </c>
      <c r="O134" t="s">
        <v>365</v>
      </c>
      <c r="P134" s="4">
        <f t="shared" si="2"/>
        <v>981.73919999999987</v>
      </c>
    </row>
    <row r="135" spans="1:16" x14ac:dyDescent="0.25">
      <c r="A135">
        <v>134</v>
      </c>
      <c r="B135" s="1">
        <v>44196</v>
      </c>
      <c r="C135" s="1">
        <v>44201</v>
      </c>
      <c r="D135" t="s">
        <v>15</v>
      </c>
      <c r="E135" t="s">
        <v>366</v>
      </c>
      <c r="F135" s="4">
        <v>27.2987</v>
      </c>
      <c r="G135" s="4">
        <v>28.584700000000002</v>
      </c>
      <c r="H135" s="4">
        <v>20.768699999999999</v>
      </c>
      <c r="I135">
        <v>20</v>
      </c>
      <c r="J135" s="4">
        <v>4.95</v>
      </c>
      <c r="K135">
        <v>4.7100000000000003E-2</v>
      </c>
      <c r="L135">
        <v>1</v>
      </c>
      <c r="M135">
        <v>5</v>
      </c>
      <c r="N135" t="s">
        <v>367</v>
      </c>
      <c r="O135" t="s">
        <v>368</v>
      </c>
      <c r="P135" s="4">
        <f t="shared" si="2"/>
        <v>1002.5078999999998</v>
      </c>
    </row>
    <row r="136" spans="1:16" x14ac:dyDescent="0.25">
      <c r="A136">
        <v>135</v>
      </c>
      <c r="B136" s="1">
        <v>44200</v>
      </c>
      <c r="C136" s="1">
        <v>44201</v>
      </c>
      <c r="D136" t="s">
        <v>15</v>
      </c>
      <c r="E136" t="s">
        <v>307</v>
      </c>
      <c r="F136" s="4">
        <v>55.559600000000003</v>
      </c>
      <c r="G136" s="4">
        <v>51.486400000000003</v>
      </c>
      <c r="H136" s="4">
        <v>-88.393500000000003</v>
      </c>
      <c r="I136">
        <v>20</v>
      </c>
      <c r="J136" s="4">
        <v>6.93</v>
      </c>
      <c r="K136">
        <v>-7.3300000000000004E-2</v>
      </c>
      <c r="L136">
        <v>0</v>
      </c>
      <c r="M136">
        <v>7</v>
      </c>
      <c r="N136" t="s">
        <v>369</v>
      </c>
      <c r="O136" t="s">
        <v>370</v>
      </c>
      <c r="P136" s="4">
        <f t="shared" si="2"/>
        <v>914.11439999999982</v>
      </c>
    </row>
    <row r="137" spans="1:16" x14ac:dyDescent="0.25">
      <c r="A137">
        <v>136</v>
      </c>
      <c r="B137" s="1">
        <v>44201</v>
      </c>
      <c r="C137" s="1">
        <v>44201</v>
      </c>
      <c r="D137" t="s">
        <v>15</v>
      </c>
      <c r="E137" t="s">
        <v>307</v>
      </c>
      <c r="F137" s="4">
        <v>60.875599999999999</v>
      </c>
      <c r="G137" s="4">
        <v>60.87</v>
      </c>
      <c r="H137" s="4">
        <v>-2.036</v>
      </c>
      <c r="I137">
        <v>10</v>
      </c>
      <c r="J137" s="4">
        <v>1.98</v>
      </c>
      <c r="K137">
        <v>-1E-4</v>
      </c>
      <c r="L137">
        <v>0</v>
      </c>
      <c r="M137">
        <v>2</v>
      </c>
      <c r="N137" t="s">
        <v>371</v>
      </c>
      <c r="O137" t="s">
        <v>372</v>
      </c>
      <c r="P137" s="4">
        <f t="shared" si="2"/>
        <v>912.07839999999987</v>
      </c>
    </row>
  </sheetData>
  <phoneticPr fontId="2"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EBE3C-F4E9-4702-9545-DD9C1A9F4AAD}">
  <sheetPr>
    <tabColor theme="9"/>
  </sheetPr>
  <dimension ref="A3:U34"/>
  <sheetViews>
    <sheetView tabSelected="1" zoomScaleNormal="100" workbookViewId="0">
      <selection activeCell="Z16" sqref="Z16"/>
    </sheetView>
  </sheetViews>
  <sheetFormatPr defaultRowHeight="15" x14ac:dyDescent="0.25"/>
  <cols>
    <col min="1" max="15" width="9.140625" style="14"/>
    <col min="16" max="16" width="17" style="14" customWidth="1"/>
    <col min="17" max="17" width="11.28515625" style="14" bestFit="1" customWidth="1"/>
    <col min="18" max="18" width="22" style="14" bestFit="1" customWidth="1"/>
    <col min="19" max="20" width="9.140625" style="14"/>
    <col min="21" max="21" width="4.5703125" style="14" customWidth="1"/>
    <col min="22" max="16384" width="9.140625" style="14"/>
  </cols>
  <sheetData>
    <row r="3" spans="1:21" x14ac:dyDescent="0.25">
      <c r="A3" s="13"/>
      <c r="B3" s="13"/>
      <c r="C3" s="13"/>
      <c r="D3" s="13"/>
      <c r="E3" s="13"/>
      <c r="F3" s="13"/>
      <c r="G3" s="13"/>
      <c r="H3" s="13"/>
      <c r="I3" s="13"/>
      <c r="J3" s="13"/>
      <c r="K3" s="13"/>
      <c r="L3" s="13"/>
      <c r="M3" s="13"/>
      <c r="N3" s="13"/>
      <c r="O3" s="13"/>
    </row>
    <row r="4" spans="1:21" x14ac:dyDescent="0.25">
      <c r="A4" s="19" t="s">
        <v>467</v>
      </c>
      <c r="B4" s="19"/>
      <c r="C4" s="19"/>
      <c r="D4" s="19" t="s">
        <v>462</v>
      </c>
      <c r="E4" s="19"/>
      <c r="F4" s="19"/>
      <c r="G4" s="19" t="s">
        <v>464</v>
      </c>
      <c r="H4" s="19"/>
      <c r="I4" s="19"/>
      <c r="J4" s="19" t="s">
        <v>465</v>
      </c>
      <c r="K4" s="19"/>
      <c r="L4" s="19"/>
      <c r="M4" s="19" t="s">
        <v>460</v>
      </c>
      <c r="N4" s="19"/>
      <c r="O4" s="19"/>
      <c r="P4" s="15"/>
      <c r="Q4" s="14" t="s">
        <v>469</v>
      </c>
      <c r="S4" s="15"/>
      <c r="T4" s="15"/>
      <c r="U4" s="15"/>
    </row>
    <row r="5" spans="1:21" ht="15" customHeight="1" x14ac:dyDescent="0.25">
      <c r="A5" s="22">
        <f>GETPIVOTDATA("gainAmount",Pivots!$N$2)</f>
        <v>912.07839999999987</v>
      </c>
      <c r="B5" s="22"/>
      <c r="C5" s="22"/>
      <c r="D5" s="23">
        <f>GETPIVOTDATA("id",Pivots!$G$2,"win",1)</f>
        <v>0.55882352941176472</v>
      </c>
      <c r="E5" s="23"/>
      <c r="F5" s="23"/>
      <c r="G5" s="24">
        <f>GETPIVOTDATA("gainAmount",Pivots!$J$2)</f>
        <v>6.7064588235294105</v>
      </c>
      <c r="H5" s="24"/>
      <c r="I5" s="24"/>
      <c r="J5" s="20">
        <f>GETPIVOTDATA("gainPercent",Pivots!$L$2)</f>
        <v>1.6564705882352943E-2</v>
      </c>
      <c r="K5" s="20"/>
      <c r="L5" s="20"/>
      <c r="M5" s="21">
        <f>GETPIVOTDATA("id",Pivots!$P$2)</f>
        <v>136</v>
      </c>
      <c r="N5" s="21"/>
      <c r="O5" s="21"/>
      <c r="P5" s="15"/>
      <c r="Q5" s="14" t="s">
        <v>468</v>
      </c>
      <c r="R5" s="14" t="s">
        <v>466</v>
      </c>
      <c r="S5" s="15"/>
      <c r="T5" s="15"/>
      <c r="U5" s="15"/>
    </row>
    <row r="6" spans="1:21" ht="15" customHeight="1" x14ac:dyDescent="0.25">
      <c r="A6" s="22"/>
      <c r="B6" s="22"/>
      <c r="C6" s="22"/>
      <c r="D6" s="23"/>
      <c r="E6" s="23"/>
      <c r="F6" s="23"/>
      <c r="G6" s="24"/>
      <c r="H6" s="24"/>
      <c r="I6" s="24"/>
      <c r="J6" s="20"/>
      <c r="K6" s="20"/>
      <c r="L6" s="20"/>
      <c r="M6" s="21"/>
      <c r="N6" s="21"/>
      <c r="O6" s="21"/>
      <c r="P6" s="15"/>
      <c r="Q6" s="16" t="s">
        <v>213</v>
      </c>
      <c r="R6" s="17">
        <v>1001.3905000000001</v>
      </c>
      <c r="S6" s="15"/>
      <c r="T6" s="15"/>
      <c r="U6" s="15"/>
    </row>
    <row r="7" spans="1:21" ht="15" customHeight="1" x14ac:dyDescent="0.25">
      <c r="A7" s="22"/>
      <c r="B7" s="22"/>
      <c r="C7" s="22"/>
      <c r="D7" s="23"/>
      <c r="E7" s="23"/>
      <c r="F7" s="23"/>
      <c r="G7" s="24"/>
      <c r="H7" s="24"/>
      <c r="I7" s="24"/>
      <c r="J7" s="20"/>
      <c r="K7" s="20"/>
      <c r="L7" s="20"/>
      <c r="M7" s="21"/>
      <c r="N7" s="21"/>
      <c r="O7" s="21"/>
      <c r="P7" s="15"/>
      <c r="Q7" s="16" t="s">
        <v>297</v>
      </c>
      <c r="R7" s="17">
        <v>242.44499999999999</v>
      </c>
      <c r="S7" s="15"/>
      <c r="T7" s="15"/>
      <c r="U7" s="15"/>
    </row>
    <row r="8" spans="1:21" ht="15" customHeight="1" x14ac:dyDescent="0.25">
      <c r="A8" s="22"/>
      <c r="B8" s="22"/>
      <c r="C8" s="22"/>
      <c r="D8" s="23"/>
      <c r="E8" s="23"/>
      <c r="F8" s="23"/>
      <c r="G8" s="24"/>
      <c r="H8" s="24"/>
      <c r="I8" s="24"/>
      <c r="J8" s="20"/>
      <c r="K8" s="20"/>
      <c r="L8" s="20"/>
      <c r="M8" s="21"/>
      <c r="N8" s="21"/>
      <c r="O8" s="21"/>
      <c r="P8" s="15"/>
      <c r="Q8" s="16" t="s">
        <v>280</v>
      </c>
      <c r="R8" s="17">
        <v>174.69</v>
      </c>
      <c r="S8" s="15"/>
      <c r="T8" s="15"/>
      <c r="U8" s="15"/>
    </row>
    <row r="9" spans="1:21" x14ac:dyDescent="0.25">
      <c r="Q9" s="16" t="s">
        <v>248</v>
      </c>
      <c r="R9" s="17">
        <v>174.12090000000001</v>
      </c>
    </row>
    <row r="10" spans="1:21" x14ac:dyDescent="0.25">
      <c r="Q10" s="16" t="s">
        <v>352</v>
      </c>
      <c r="R10" s="17">
        <v>137.87280000000001</v>
      </c>
    </row>
    <row r="11" spans="1:21" x14ac:dyDescent="0.25">
      <c r="Q11" s="16" t="s">
        <v>111</v>
      </c>
      <c r="R11" s="17">
        <v>104.9353</v>
      </c>
    </row>
    <row r="12" spans="1:21" x14ac:dyDescent="0.25">
      <c r="Q12" s="16" t="s">
        <v>245</v>
      </c>
      <c r="R12" s="17">
        <v>68.209000000000003</v>
      </c>
    </row>
    <row r="13" spans="1:21" x14ac:dyDescent="0.25">
      <c r="Q13" s="16" t="s">
        <v>79</v>
      </c>
      <c r="R13" s="17">
        <v>58.091000000000008</v>
      </c>
    </row>
    <row r="14" spans="1:21" x14ac:dyDescent="0.25">
      <c r="Q14" s="16" t="s">
        <v>135</v>
      </c>
      <c r="R14" s="17">
        <v>57.226999999999997</v>
      </c>
    </row>
    <row r="15" spans="1:21" x14ac:dyDescent="0.25">
      <c r="Q15" s="16" t="s">
        <v>263</v>
      </c>
      <c r="R15" s="17">
        <v>52.568399999999997</v>
      </c>
    </row>
    <row r="16" spans="1:21" x14ac:dyDescent="0.25">
      <c r="Q16" s="16" t="s">
        <v>393</v>
      </c>
      <c r="R16" s="17">
        <v>2071.5499</v>
      </c>
    </row>
    <row r="21" spans="17:18" x14ac:dyDescent="0.25">
      <c r="Q21" s="16" t="s">
        <v>470</v>
      </c>
    </row>
    <row r="22" spans="17:18" x14ac:dyDescent="0.25">
      <c r="Q22" s="14" t="s">
        <v>468</v>
      </c>
      <c r="R22" s="14" t="s">
        <v>457</v>
      </c>
    </row>
    <row r="23" spans="17:18" x14ac:dyDescent="0.25">
      <c r="Q23" s="16" t="s">
        <v>332</v>
      </c>
      <c r="R23" s="18">
        <v>0.10780000000000001</v>
      </c>
    </row>
    <row r="24" spans="17:18" x14ac:dyDescent="0.25">
      <c r="Q24" s="16" t="s">
        <v>98</v>
      </c>
      <c r="R24" s="18">
        <v>9.4200000000000006E-2</v>
      </c>
    </row>
    <row r="25" spans="17:18" x14ac:dyDescent="0.25">
      <c r="Q25" s="16" t="s">
        <v>280</v>
      </c>
      <c r="R25" s="18">
        <v>0.23500000000000001</v>
      </c>
    </row>
    <row r="26" spans="17:18" x14ac:dyDescent="0.25">
      <c r="Q26" s="16" t="s">
        <v>263</v>
      </c>
      <c r="R26" s="18">
        <v>8.5900000000000004E-2</v>
      </c>
    </row>
    <row r="27" spans="17:18" x14ac:dyDescent="0.25">
      <c r="Q27" s="16" t="s">
        <v>327</v>
      </c>
      <c r="R27" s="18">
        <v>9.7299999999999998E-2</v>
      </c>
    </row>
    <row r="28" spans="17:18" x14ac:dyDescent="0.25">
      <c r="Q28" s="16" t="s">
        <v>297</v>
      </c>
      <c r="R28" s="18">
        <v>0.19400000000000001</v>
      </c>
    </row>
    <row r="29" spans="17:18" x14ac:dyDescent="0.25">
      <c r="Q29" s="16" t="s">
        <v>114</v>
      </c>
      <c r="R29" s="18">
        <v>0.1067</v>
      </c>
    </row>
    <row r="30" spans="17:18" x14ac:dyDescent="0.25">
      <c r="Q30" s="16" t="s">
        <v>26</v>
      </c>
      <c r="R30" s="18">
        <v>9.11E-2</v>
      </c>
    </row>
    <row r="31" spans="17:18" x14ac:dyDescent="0.25">
      <c r="Q31" s="16" t="s">
        <v>29</v>
      </c>
      <c r="R31" s="18">
        <v>8.72E-2</v>
      </c>
    </row>
    <row r="32" spans="17:18" x14ac:dyDescent="0.25">
      <c r="Q32" s="16" t="s">
        <v>76</v>
      </c>
      <c r="R32" s="18">
        <v>9.7900000000000001E-2</v>
      </c>
    </row>
    <row r="33" spans="17:18" x14ac:dyDescent="0.25">
      <c r="Q33" s="16" t="s">
        <v>393</v>
      </c>
      <c r="R33" s="18">
        <v>0.13019090909090908</v>
      </c>
    </row>
    <row r="34" spans="17:18" x14ac:dyDescent="0.25">
      <c r="Q34"/>
      <c r="R34"/>
    </row>
  </sheetData>
  <mergeCells count="10">
    <mergeCell ref="A4:C4"/>
    <mergeCell ref="A5:C8"/>
    <mergeCell ref="D4:F4"/>
    <mergeCell ref="D5:F8"/>
    <mergeCell ref="G5:I8"/>
    <mergeCell ref="J4:L4"/>
    <mergeCell ref="G4:I4"/>
    <mergeCell ref="J5:L8"/>
    <mergeCell ref="M4:O4"/>
    <mergeCell ref="M5:O8"/>
  </mergeCells>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7C78-B232-4263-89C2-C275BDBBF9E1}">
  <sheetPr>
    <tabColor rgb="FF7030A0"/>
  </sheetPr>
  <dimension ref="A1:S59"/>
  <sheetViews>
    <sheetView workbookViewId="0">
      <selection activeCell="N3" sqref="N3"/>
    </sheetView>
  </sheetViews>
  <sheetFormatPr defaultRowHeight="15" x14ac:dyDescent="0.25"/>
  <cols>
    <col min="1" max="1" width="13.140625" bestFit="1" customWidth="1"/>
    <col min="2" max="2" width="18.7109375" bestFit="1" customWidth="1"/>
    <col min="4" max="4" width="13.140625" bestFit="1" customWidth="1"/>
    <col min="5" max="5" width="15.42578125" bestFit="1" customWidth="1"/>
    <col min="7" max="7" width="13.140625" bestFit="1" customWidth="1"/>
    <col min="8" max="8" width="10.7109375" bestFit="1" customWidth="1"/>
    <col min="10" max="10" width="22.28515625" bestFit="1" customWidth="1"/>
    <col min="12" max="12" width="22" bestFit="1" customWidth="1"/>
    <col min="14" max="14" width="18.7109375" bestFit="1" customWidth="1"/>
    <col min="16" max="16" width="10.7109375" bestFit="1" customWidth="1"/>
    <col min="18" max="18" width="13.140625" bestFit="1" customWidth="1"/>
    <col min="19" max="19" width="10.7109375" bestFit="1" customWidth="1"/>
  </cols>
  <sheetData>
    <row r="1" spans="1:19" x14ac:dyDescent="0.25">
      <c r="A1" t="s">
        <v>453</v>
      </c>
      <c r="D1" t="s">
        <v>454</v>
      </c>
      <c r="G1" t="s">
        <v>455</v>
      </c>
      <c r="J1" t="s">
        <v>463</v>
      </c>
      <c r="L1" t="s">
        <v>458</v>
      </c>
      <c r="N1" t="s">
        <v>459</v>
      </c>
      <c r="P1" t="s">
        <v>460</v>
      </c>
      <c r="R1" t="s">
        <v>461</v>
      </c>
    </row>
    <row r="2" spans="1:19" x14ac:dyDescent="0.25">
      <c r="A2" s="7" t="s">
        <v>392</v>
      </c>
      <c r="B2" t="s">
        <v>394</v>
      </c>
      <c r="D2" s="7" t="s">
        <v>392</v>
      </c>
      <c r="E2" t="s">
        <v>452</v>
      </c>
      <c r="G2" s="7" t="s">
        <v>392</v>
      </c>
      <c r="H2" t="s">
        <v>450</v>
      </c>
      <c r="J2" t="s">
        <v>456</v>
      </c>
      <c r="L2" t="s">
        <v>457</v>
      </c>
      <c r="N2" t="s">
        <v>394</v>
      </c>
      <c r="P2" t="s">
        <v>450</v>
      </c>
      <c r="R2" s="7" t="s">
        <v>392</v>
      </c>
      <c r="S2" t="s">
        <v>450</v>
      </c>
    </row>
    <row r="3" spans="1:19" x14ac:dyDescent="0.25">
      <c r="A3" s="8" t="s">
        <v>471</v>
      </c>
      <c r="B3" s="10"/>
      <c r="D3" s="8" t="s">
        <v>471</v>
      </c>
      <c r="E3" s="10"/>
      <c r="G3" s="8">
        <v>0</v>
      </c>
      <c r="H3" s="12">
        <v>0.44117647058823528</v>
      </c>
      <c r="J3" s="4">
        <v>6.7064588235294105</v>
      </c>
      <c r="L3" s="11">
        <v>1.6564705882352943E-2</v>
      </c>
      <c r="N3" s="4">
        <v>912.07839999999987</v>
      </c>
      <c r="P3" s="9">
        <v>136</v>
      </c>
      <c r="R3" s="8" t="s">
        <v>15</v>
      </c>
      <c r="S3" s="12">
        <v>0.96323529411764708</v>
      </c>
    </row>
    <row r="4" spans="1:19" x14ac:dyDescent="0.25">
      <c r="A4" s="8" t="s">
        <v>448</v>
      </c>
      <c r="B4" s="10">
        <v>-2.98</v>
      </c>
      <c r="D4" s="8" t="s">
        <v>448</v>
      </c>
      <c r="E4" s="10">
        <v>981.73919999999987</v>
      </c>
      <c r="G4" s="8">
        <v>1</v>
      </c>
      <c r="H4" s="12">
        <v>0.55882352941176472</v>
      </c>
      <c r="R4" s="8" t="s">
        <v>22</v>
      </c>
      <c r="S4" s="12">
        <v>3.6764705882352942E-2</v>
      </c>
    </row>
    <row r="5" spans="1:19" x14ac:dyDescent="0.25">
      <c r="A5" s="8" t="s">
        <v>449</v>
      </c>
      <c r="B5" s="10">
        <v>-69.660800000000009</v>
      </c>
      <c r="D5" s="8" t="s">
        <v>449</v>
      </c>
      <c r="E5" s="10">
        <v>2828.7006999999994</v>
      </c>
      <c r="G5" s="8" t="s">
        <v>471</v>
      </c>
      <c r="H5" s="12">
        <v>0</v>
      </c>
      <c r="R5" s="8" t="s">
        <v>393</v>
      </c>
      <c r="S5" s="12">
        <v>1</v>
      </c>
    </row>
    <row r="6" spans="1:19" x14ac:dyDescent="0.25">
      <c r="A6" s="8" t="s">
        <v>395</v>
      </c>
      <c r="B6" s="10">
        <v>-98.397400000000005</v>
      </c>
      <c r="D6" s="8" t="s">
        <v>395</v>
      </c>
      <c r="E6" s="10">
        <v>-98.397400000000005</v>
      </c>
      <c r="G6" s="8" t="s">
        <v>393</v>
      </c>
      <c r="H6" s="12">
        <v>1</v>
      </c>
    </row>
    <row r="7" spans="1:19" x14ac:dyDescent="0.25">
      <c r="A7" s="8" t="s">
        <v>396</v>
      </c>
      <c r="B7" s="10">
        <v>19.187899999999999</v>
      </c>
      <c r="D7" s="8" t="s">
        <v>396</v>
      </c>
      <c r="E7" s="10">
        <v>-640.02200000000016</v>
      </c>
    </row>
    <row r="8" spans="1:19" x14ac:dyDescent="0.25">
      <c r="A8" s="8" t="s">
        <v>397</v>
      </c>
      <c r="B8" s="10">
        <v>0.3801000000000001</v>
      </c>
      <c r="D8" s="8" t="s">
        <v>397</v>
      </c>
      <c r="E8" s="10">
        <v>-248.14830000000001</v>
      </c>
    </row>
    <row r="9" spans="1:19" x14ac:dyDescent="0.25">
      <c r="A9" s="8" t="s">
        <v>398</v>
      </c>
      <c r="B9" s="10">
        <v>-15.334199999999999</v>
      </c>
      <c r="D9" s="8" t="s">
        <v>398</v>
      </c>
      <c r="E9" s="10">
        <v>-356.83780000000007</v>
      </c>
    </row>
    <row r="10" spans="1:19" x14ac:dyDescent="0.25">
      <c r="A10" s="8" t="s">
        <v>399</v>
      </c>
      <c r="B10" s="10">
        <v>155.1893</v>
      </c>
      <c r="D10" s="8" t="s">
        <v>399</v>
      </c>
      <c r="E10" s="10">
        <v>-248.27220000000028</v>
      </c>
    </row>
    <row r="11" spans="1:19" x14ac:dyDescent="0.25">
      <c r="A11" s="8" t="s">
        <v>400</v>
      </c>
      <c r="B11" s="10">
        <v>-21.046799999999998</v>
      </c>
      <c r="D11" s="8" t="s">
        <v>400</v>
      </c>
      <c r="E11" s="10">
        <v>211.01249999999982</v>
      </c>
    </row>
    <row r="12" spans="1:19" x14ac:dyDescent="0.25">
      <c r="A12" s="8" t="s">
        <v>401</v>
      </c>
      <c r="B12" s="10">
        <v>50.362499999999997</v>
      </c>
      <c r="D12" s="8" t="s">
        <v>401</v>
      </c>
      <c r="E12" s="10">
        <v>143.90029999999993</v>
      </c>
    </row>
    <row r="13" spans="1:19" x14ac:dyDescent="0.25">
      <c r="A13" s="8" t="s">
        <v>402</v>
      </c>
      <c r="B13" s="10">
        <v>5.4809999999999999</v>
      </c>
      <c r="D13" s="8" t="s">
        <v>402</v>
      </c>
      <c r="E13" s="10">
        <v>184.61379999999994</v>
      </c>
    </row>
    <row r="14" spans="1:19" x14ac:dyDescent="0.25">
      <c r="A14" s="8" t="s">
        <v>403</v>
      </c>
      <c r="B14" s="10">
        <v>55.477500000000006</v>
      </c>
      <c r="D14" s="8" t="s">
        <v>403</v>
      </c>
      <c r="E14" s="10">
        <v>932.53669999999977</v>
      </c>
    </row>
    <row r="15" spans="1:19" x14ac:dyDescent="0.25">
      <c r="A15" s="8" t="s">
        <v>404</v>
      </c>
      <c r="B15" s="10">
        <v>-4.76</v>
      </c>
      <c r="D15" s="8" t="s">
        <v>404</v>
      </c>
      <c r="E15" s="10">
        <v>146.53989999999999</v>
      </c>
    </row>
    <row r="16" spans="1:19" x14ac:dyDescent="0.25">
      <c r="A16" s="8" t="s">
        <v>405</v>
      </c>
      <c r="B16" s="10">
        <v>80.577500000000001</v>
      </c>
      <c r="D16" s="8" t="s">
        <v>405</v>
      </c>
      <c r="E16" s="10">
        <v>559.82819999999992</v>
      </c>
    </row>
    <row r="17" spans="1:5" x14ac:dyDescent="0.25">
      <c r="A17" s="8" t="s">
        <v>406</v>
      </c>
      <c r="B17" s="10">
        <v>9.5000999999999998</v>
      </c>
      <c r="D17" s="8" t="s">
        <v>406</v>
      </c>
      <c r="E17" s="10">
        <v>705.79809999999998</v>
      </c>
    </row>
    <row r="18" spans="1:5" x14ac:dyDescent="0.25">
      <c r="A18" s="8" t="s">
        <v>407</v>
      </c>
      <c r="B18" s="10">
        <v>13.987</v>
      </c>
      <c r="D18" s="8" t="s">
        <v>407</v>
      </c>
      <c r="E18" s="10">
        <v>250.60449999999997</v>
      </c>
    </row>
    <row r="19" spans="1:5" x14ac:dyDescent="0.25">
      <c r="A19" s="8" t="s">
        <v>408</v>
      </c>
      <c r="B19" s="10">
        <v>-58.998999999999995</v>
      </c>
      <c r="D19" s="8" t="s">
        <v>408</v>
      </c>
      <c r="E19" s="10">
        <v>381.79099999999994</v>
      </c>
    </row>
    <row r="20" spans="1:5" x14ac:dyDescent="0.25">
      <c r="A20" s="8" t="s">
        <v>409</v>
      </c>
      <c r="B20" s="10">
        <v>-2.2063999999999999</v>
      </c>
      <c r="D20" s="8" t="s">
        <v>409</v>
      </c>
      <c r="E20" s="10">
        <v>189.39909999999998</v>
      </c>
    </row>
    <row r="21" spans="1:5" x14ac:dyDescent="0.25">
      <c r="A21" s="8" t="s">
        <v>410</v>
      </c>
      <c r="B21" s="10">
        <v>-399.79129999999998</v>
      </c>
      <c r="D21" s="8" t="s">
        <v>410</v>
      </c>
      <c r="E21" s="10">
        <v>343.65809999999976</v>
      </c>
    </row>
    <row r="22" spans="1:5" x14ac:dyDescent="0.25">
      <c r="A22" s="8" t="s">
        <v>411</v>
      </c>
      <c r="B22" s="10">
        <v>18.942700000000002</v>
      </c>
      <c r="D22" s="8" t="s">
        <v>411</v>
      </c>
      <c r="E22" s="10">
        <v>-601.99340000000007</v>
      </c>
    </row>
    <row r="23" spans="1:5" x14ac:dyDescent="0.25">
      <c r="A23" s="8" t="s">
        <v>412</v>
      </c>
      <c r="B23" s="10">
        <v>-1.2144000000000001</v>
      </c>
      <c r="D23" s="8" t="s">
        <v>412</v>
      </c>
      <c r="E23" s="10">
        <v>-382.9978000000001</v>
      </c>
    </row>
    <row r="24" spans="1:5" x14ac:dyDescent="0.25">
      <c r="A24" s="8" t="s">
        <v>413</v>
      </c>
      <c r="B24" s="10">
        <v>-5.63</v>
      </c>
      <c r="D24" s="8" t="s">
        <v>413</v>
      </c>
      <c r="E24" s="10">
        <v>-396.95780000000008</v>
      </c>
    </row>
    <row r="25" spans="1:5" x14ac:dyDescent="0.25">
      <c r="A25" s="8" t="s">
        <v>414</v>
      </c>
      <c r="B25" s="10">
        <v>-3.8810000000000002</v>
      </c>
      <c r="D25" s="8" t="s">
        <v>414</v>
      </c>
      <c r="E25" s="10">
        <v>-402.40980000000008</v>
      </c>
    </row>
    <row r="26" spans="1:5" x14ac:dyDescent="0.25">
      <c r="A26" s="8" t="s">
        <v>415</v>
      </c>
      <c r="B26" s="10">
        <v>-312.85110000000003</v>
      </c>
      <c r="D26" s="8" t="s">
        <v>415</v>
      </c>
      <c r="E26" s="10">
        <v>-2797.9645</v>
      </c>
    </row>
    <row r="27" spans="1:5" x14ac:dyDescent="0.25">
      <c r="A27" s="8" t="s">
        <v>416</v>
      </c>
      <c r="B27" s="10">
        <v>-16.7148</v>
      </c>
      <c r="D27" s="8" t="s">
        <v>416</v>
      </c>
      <c r="E27" s="10">
        <v>-1053.5839999999998</v>
      </c>
    </row>
    <row r="28" spans="1:5" x14ac:dyDescent="0.25">
      <c r="A28" s="8" t="s">
        <v>417</v>
      </c>
      <c r="B28" s="10">
        <v>22.137</v>
      </c>
      <c r="D28" s="8" t="s">
        <v>417</v>
      </c>
      <c r="E28" s="10">
        <v>-509.60379999999992</v>
      </c>
    </row>
    <row r="29" spans="1:5" x14ac:dyDescent="0.25">
      <c r="A29" s="8" t="s">
        <v>418</v>
      </c>
      <c r="B29" s="10">
        <v>23.85240000000001</v>
      </c>
      <c r="D29" s="8" t="s">
        <v>418</v>
      </c>
      <c r="E29" s="10">
        <v>-2333.1793999999995</v>
      </c>
    </row>
    <row r="30" spans="1:5" x14ac:dyDescent="0.25">
      <c r="A30" s="8" t="s">
        <v>419</v>
      </c>
      <c r="B30" s="10">
        <v>-205.1994</v>
      </c>
      <c r="D30" s="8" t="s">
        <v>419</v>
      </c>
      <c r="E30" s="10">
        <v>-1280.5971999999997</v>
      </c>
    </row>
    <row r="31" spans="1:5" x14ac:dyDescent="0.25">
      <c r="A31" s="8" t="s">
        <v>420</v>
      </c>
      <c r="B31" s="10">
        <v>3.8499999999999996</v>
      </c>
      <c r="D31" s="8" t="s">
        <v>420</v>
      </c>
      <c r="E31" s="10">
        <v>-1382.7215999999996</v>
      </c>
    </row>
    <row r="32" spans="1:5" x14ac:dyDescent="0.25">
      <c r="A32" s="8" t="s">
        <v>421</v>
      </c>
      <c r="B32" s="10">
        <v>51.171300000000002</v>
      </c>
      <c r="D32" s="8" t="s">
        <v>421</v>
      </c>
      <c r="E32" s="10">
        <v>-2055.2385999999997</v>
      </c>
    </row>
    <row r="33" spans="1:5" x14ac:dyDescent="0.25">
      <c r="A33" s="8" t="s">
        <v>422</v>
      </c>
      <c r="B33" s="10">
        <v>-84.376200000000011</v>
      </c>
      <c r="D33" s="8" t="s">
        <v>422</v>
      </c>
      <c r="E33" s="10">
        <v>-3193.5587999999993</v>
      </c>
    </row>
    <row r="34" spans="1:5" x14ac:dyDescent="0.25">
      <c r="A34" s="8" t="s">
        <v>423</v>
      </c>
      <c r="B34" s="10">
        <v>-14.067</v>
      </c>
      <c r="D34" s="8" t="s">
        <v>423</v>
      </c>
      <c r="E34" s="10">
        <v>-734.3726999999999</v>
      </c>
    </row>
    <row r="35" spans="1:5" x14ac:dyDescent="0.25">
      <c r="A35" s="8" t="s">
        <v>424</v>
      </c>
      <c r="B35" s="10">
        <v>-225.1027</v>
      </c>
      <c r="D35" s="8" t="s">
        <v>424</v>
      </c>
      <c r="E35" s="10">
        <v>-959.47539999999992</v>
      </c>
    </row>
    <row r="36" spans="1:5" x14ac:dyDescent="0.25">
      <c r="A36" s="8" t="s">
        <v>425</v>
      </c>
      <c r="B36" s="10">
        <v>-105.0569</v>
      </c>
      <c r="D36" s="8" t="s">
        <v>425</v>
      </c>
      <c r="E36" s="10">
        <v>-4175.6909999999998</v>
      </c>
    </row>
    <row r="37" spans="1:5" x14ac:dyDescent="0.25">
      <c r="A37" s="8" t="s">
        <v>426</v>
      </c>
      <c r="B37" s="10">
        <v>174.69</v>
      </c>
      <c r="D37" s="8" t="s">
        <v>426</v>
      </c>
      <c r="E37" s="10">
        <v>-1777.3046000000004</v>
      </c>
    </row>
    <row r="38" spans="1:5" x14ac:dyDescent="0.25">
      <c r="A38" s="8" t="s">
        <v>427</v>
      </c>
      <c r="B38" s="10">
        <v>10.02</v>
      </c>
      <c r="D38" s="8" t="s">
        <v>427</v>
      </c>
      <c r="E38" s="10">
        <v>-879.82230000000015</v>
      </c>
    </row>
    <row r="39" spans="1:5" x14ac:dyDescent="0.25">
      <c r="A39" s="8" t="s">
        <v>428</v>
      </c>
      <c r="B39" s="10">
        <v>25.510999999999999</v>
      </c>
      <c r="D39" s="8" t="s">
        <v>428</v>
      </c>
      <c r="E39" s="10">
        <v>-854.31130000000019</v>
      </c>
    </row>
    <row r="40" spans="1:5" x14ac:dyDescent="0.25">
      <c r="A40" s="8" t="s">
        <v>429</v>
      </c>
      <c r="B40" s="10">
        <v>-15.975199999999999</v>
      </c>
      <c r="D40" s="8" t="s">
        <v>429</v>
      </c>
      <c r="E40" s="10">
        <v>-1751.1940000000004</v>
      </c>
    </row>
    <row r="41" spans="1:5" x14ac:dyDescent="0.25">
      <c r="A41" s="8" t="s">
        <v>430</v>
      </c>
      <c r="B41" s="10">
        <v>224.73099999999997</v>
      </c>
      <c r="D41" s="8" t="s">
        <v>430</v>
      </c>
      <c r="E41" s="10">
        <v>-2864.1790000000005</v>
      </c>
    </row>
    <row r="42" spans="1:5" x14ac:dyDescent="0.25">
      <c r="A42" s="8" t="s">
        <v>431</v>
      </c>
      <c r="B42" s="10">
        <v>14.39</v>
      </c>
      <c r="D42" s="8" t="s">
        <v>431</v>
      </c>
      <c r="E42" s="10">
        <v>-1277.9760000000001</v>
      </c>
    </row>
    <row r="43" spans="1:5" x14ac:dyDescent="0.25">
      <c r="A43" s="8" t="s">
        <v>432</v>
      </c>
      <c r="B43" s="10">
        <v>33.795000000000002</v>
      </c>
      <c r="D43" s="8" t="s">
        <v>432</v>
      </c>
      <c r="E43" s="10">
        <v>-597.37050000000011</v>
      </c>
    </row>
    <row r="44" spans="1:5" x14ac:dyDescent="0.25">
      <c r="A44" s="8" t="s">
        <v>433</v>
      </c>
      <c r="B44" s="10">
        <v>59.689</v>
      </c>
      <c r="D44" s="8" t="s">
        <v>433</v>
      </c>
      <c r="E44" s="10">
        <v>-537.68150000000014</v>
      </c>
    </row>
    <row r="45" spans="1:5" x14ac:dyDescent="0.25">
      <c r="A45" s="8" t="s">
        <v>434</v>
      </c>
      <c r="B45" s="10">
        <v>23.185500000000001</v>
      </c>
      <c r="D45" s="8" t="s">
        <v>434</v>
      </c>
      <c r="E45" s="10">
        <v>-514.49600000000009</v>
      </c>
    </row>
    <row r="46" spans="1:5" x14ac:dyDescent="0.25">
      <c r="A46" s="8" t="s">
        <v>435</v>
      </c>
      <c r="B46" s="10">
        <v>8.9950999999999972</v>
      </c>
      <c r="D46" s="8" t="s">
        <v>435</v>
      </c>
      <c r="E46" s="10">
        <v>-994.96740000000023</v>
      </c>
    </row>
    <row r="47" spans="1:5" x14ac:dyDescent="0.25">
      <c r="A47" s="8" t="s">
        <v>436</v>
      </c>
      <c r="B47" s="10">
        <v>7.8071999999999999</v>
      </c>
      <c r="D47" s="8" t="s">
        <v>436</v>
      </c>
      <c r="E47" s="10">
        <v>-1003.3734000000003</v>
      </c>
    </row>
    <row r="48" spans="1:5" x14ac:dyDescent="0.25">
      <c r="A48" s="8" t="s">
        <v>437</v>
      </c>
      <c r="B48" s="10">
        <v>82.014399999999995</v>
      </c>
      <c r="D48" s="8" t="s">
        <v>437</v>
      </c>
      <c r="E48" s="10">
        <v>-899.83700000000022</v>
      </c>
    </row>
    <row r="49" spans="1:5" x14ac:dyDescent="0.25">
      <c r="A49" s="8" t="s">
        <v>438</v>
      </c>
      <c r="B49" s="10">
        <v>13.591200000000001</v>
      </c>
      <c r="D49" s="8" t="s">
        <v>438</v>
      </c>
      <c r="E49" s="10">
        <v>-402.08810000000011</v>
      </c>
    </row>
    <row r="50" spans="1:5" x14ac:dyDescent="0.25">
      <c r="A50" s="8" t="s">
        <v>439</v>
      </c>
      <c r="B50" s="10">
        <v>3.9923999999999999</v>
      </c>
      <c r="D50" s="8" t="s">
        <v>439</v>
      </c>
      <c r="E50" s="10">
        <v>-398.09570000000014</v>
      </c>
    </row>
    <row r="51" spans="1:5" x14ac:dyDescent="0.25">
      <c r="A51" s="8" t="s">
        <v>440</v>
      </c>
      <c r="B51" s="10">
        <v>59.149100000000004</v>
      </c>
      <c r="D51" s="8" t="s">
        <v>440</v>
      </c>
      <c r="E51" s="10">
        <v>-720.28320000000031</v>
      </c>
    </row>
    <row r="52" spans="1:5" x14ac:dyDescent="0.25">
      <c r="A52" s="8" t="s">
        <v>441</v>
      </c>
      <c r="B52" s="10">
        <v>34.288800000000002</v>
      </c>
      <c r="D52" s="8" t="s">
        <v>441</v>
      </c>
      <c r="E52" s="10">
        <v>-633.44160000000034</v>
      </c>
    </row>
    <row r="53" spans="1:5" x14ac:dyDescent="0.25">
      <c r="A53" s="8" t="s">
        <v>442</v>
      </c>
      <c r="B53" s="10">
        <v>97.238699999999994</v>
      </c>
      <c r="D53" s="8" t="s">
        <v>442</v>
      </c>
      <c r="E53" s="10">
        <v>-207.41910000000018</v>
      </c>
    </row>
    <row r="54" spans="1:5" x14ac:dyDescent="0.25">
      <c r="A54" s="8" t="s">
        <v>443</v>
      </c>
      <c r="B54" s="10">
        <v>21.263500000000001</v>
      </c>
      <c r="D54" s="8" t="s">
        <v>443</v>
      </c>
      <c r="E54" s="10">
        <v>-186.15560000000019</v>
      </c>
    </row>
    <row r="55" spans="1:5" x14ac:dyDescent="0.25">
      <c r="A55" s="8" t="s">
        <v>444</v>
      </c>
      <c r="B55" s="10">
        <v>1230.1633000000002</v>
      </c>
      <c r="D55" s="8" t="s">
        <v>444</v>
      </c>
      <c r="E55" s="10">
        <v>1950.1425999999997</v>
      </c>
    </row>
    <row r="56" spans="1:5" x14ac:dyDescent="0.25">
      <c r="A56" s="8" t="s">
        <v>445</v>
      </c>
      <c r="B56" s="10">
        <v>-32.909999999999997</v>
      </c>
      <c r="D56" s="8" t="s">
        <v>445</v>
      </c>
      <c r="E56" s="10">
        <v>1011.0976999999999</v>
      </c>
    </row>
    <row r="57" spans="1:5" x14ac:dyDescent="0.25">
      <c r="A57" s="8" t="s">
        <v>446</v>
      </c>
      <c r="B57" s="10">
        <v>-38.935000000000002</v>
      </c>
      <c r="D57" s="8" t="s">
        <v>446</v>
      </c>
      <c r="E57" s="10">
        <v>972.16269999999986</v>
      </c>
    </row>
    <row r="58" spans="1:5" x14ac:dyDescent="0.25">
      <c r="A58" s="8" t="s">
        <v>447</v>
      </c>
      <c r="B58" s="10">
        <v>12.5565</v>
      </c>
      <c r="D58" s="8" t="s">
        <v>447</v>
      </c>
      <c r="E58" s="10">
        <v>984.71919999999989</v>
      </c>
    </row>
    <row r="59" spans="1:5" x14ac:dyDescent="0.25">
      <c r="D59" s="8" t="s">
        <v>393</v>
      </c>
      <c r="E59" s="10">
        <v>-27573.775500000007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Trades</vt:lpstr>
      <vt:lpstr>Dashboard</vt:lpstr>
      <vt:lpstr>Pivots</vt:lpstr>
      <vt:lpstr>trades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kado</dc:creator>
  <cp:lastModifiedBy>kado</cp:lastModifiedBy>
  <dcterms:created xsi:type="dcterms:W3CDTF">2021-01-08T06:54:05Z</dcterms:created>
  <dcterms:modified xsi:type="dcterms:W3CDTF">2021-01-13T11:14:43Z</dcterms:modified>
</cp:coreProperties>
</file>